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390"/>
  </bookViews>
  <sheets>
    <sheet name="от 5-ти старт" sheetId="7" r:id="rId1"/>
    <sheet name="от 5-ти промежуток" sheetId="8" r:id="rId2"/>
    <sheet name="от 5-ти итог" sheetId="9" r:id="rId3"/>
  </sheets>
  <calcPr calcId="145621"/>
</workbook>
</file>

<file path=xl/calcChain.xml><?xml version="1.0" encoding="utf-8"?>
<calcChain xmlns="http://schemas.openxmlformats.org/spreadsheetml/2006/main">
  <c r="AE29" i="7" l="1"/>
  <c r="AD29" i="7"/>
  <c r="V29" i="7"/>
  <c r="W29" i="7" s="1"/>
  <c r="X29" i="7" s="1"/>
  <c r="AF29" i="7" s="1"/>
  <c r="I29" i="7"/>
  <c r="J29" i="7" s="1"/>
  <c r="H29" i="7"/>
  <c r="AG29" i="7" s="1"/>
  <c r="AH29" i="7" s="1"/>
  <c r="AI29" i="7" s="1"/>
  <c r="AE28" i="7"/>
  <c r="AD28" i="7"/>
  <c r="V28" i="7"/>
  <c r="W28" i="7" s="1"/>
  <c r="X28" i="7" s="1"/>
  <c r="AF28" i="7" s="1"/>
  <c r="I28" i="7"/>
  <c r="J28" i="7" s="1"/>
  <c r="H28" i="7"/>
  <c r="AG28" i="7" s="1"/>
  <c r="AH28" i="7" s="1"/>
  <c r="AI28" i="7" s="1"/>
  <c r="AE27" i="7"/>
  <c r="AD27" i="7"/>
  <c r="V27" i="7"/>
  <c r="W27" i="7" s="1"/>
  <c r="X27" i="7" s="1"/>
  <c r="AF27" i="7" s="1"/>
  <c r="I27" i="7"/>
  <c r="J27" i="7" s="1"/>
  <c r="H27" i="7"/>
  <c r="AG27" i="7" s="1"/>
  <c r="AH27" i="7" s="1"/>
  <c r="AI27" i="7" s="1"/>
  <c r="AE26" i="7"/>
  <c r="AD26" i="7"/>
  <c r="V26" i="7"/>
  <c r="W26" i="7" s="1"/>
  <c r="X26" i="7" s="1"/>
  <c r="AF26" i="7" s="1"/>
  <c r="I26" i="7"/>
  <c r="J26" i="7" s="1"/>
  <c r="H26" i="7"/>
  <c r="AG26" i="7" s="1"/>
  <c r="AH26" i="7" s="1"/>
  <c r="AI26" i="7" s="1"/>
  <c r="AE25" i="7"/>
  <c r="AD25" i="7"/>
  <c r="V25" i="7"/>
  <c r="W25" i="7" s="1"/>
  <c r="X25" i="7" s="1"/>
  <c r="AF25" i="7" s="1"/>
  <c r="I25" i="7"/>
  <c r="J25" i="7" s="1"/>
  <c r="H25" i="7"/>
  <c r="AG25" i="7" s="1"/>
  <c r="AH25" i="7" s="1"/>
  <c r="AI25" i="7" s="1"/>
  <c r="AE24" i="7"/>
  <c r="AD24" i="7"/>
  <c r="V24" i="7"/>
  <c r="W24" i="7" s="1"/>
  <c r="X24" i="7" s="1"/>
  <c r="AF24" i="7" s="1"/>
  <c r="I24" i="7"/>
  <c r="J24" i="7" s="1"/>
  <c r="H24" i="7"/>
  <c r="AG24" i="7" s="1"/>
  <c r="AH24" i="7" s="1"/>
  <c r="AI24" i="7" s="1"/>
  <c r="AE23" i="7"/>
  <c r="AD23" i="7"/>
  <c r="V23" i="7"/>
  <c r="W23" i="7" s="1"/>
  <c r="X23" i="7" s="1"/>
  <c r="AF23" i="7" s="1"/>
  <c r="I23" i="7"/>
  <c r="J23" i="7" s="1"/>
  <c r="H23" i="7"/>
  <c r="AG23" i="7" s="1"/>
  <c r="AH23" i="7" s="1"/>
  <c r="AI23" i="7" s="1"/>
  <c r="AE22" i="7"/>
  <c r="AD22" i="7"/>
  <c r="V22" i="7"/>
  <c r="W22" i="7" s="1"/>
  <c r="X22" i="7" s="1"/>
  <c r="AF22" i="7" s="1"/>
  <c r="I22" i="7"/>
  <c r="J22" i="7" s="1"/>
  <c r="H22" i="7"/>
  <c r="AG22" i="7" s="1"/>
  <c r="AH22" i="7" s="1"/>
  <c r="AI22" i="7" s="1"/>
  <c r="AE21" i="7"/>
  <c r="AD21" i="7"/>
  <c r="V21" i="7"/>
  <c r="W21" i="7" s="1"/>
  <c r="X21" i="7" s="1"/>
  <c r="AF21" i="7" s="1"/>
  <c r="I21" i="7"/>
  <c r="J21" i="7" s="1"/>
  <c r="H21" i="7"/>
  <c r="AG21" i="7" s="1"/>
  <c r="AH21" i="7" s="1"/>
  <c r="AI21" i="7" s="1"/>
  <c r="AE20" i="7"/>
  <c r="AD20" i="7"/>
  <c r="V20" i="7"/>
  <c r="W20" i="7" s="1"/>
  <c r="X20" i="7" s="1"/>
  <c r="AF20" i="7" s="1"/>
  <c r="I20" i="7"/>
  <c r="J20" i="7" s="1"/>
  <c r="H20" i="7"/>
  <c r="AE19" i="7"/>
  <c r="AD19" i="7"/>
  <c r="V19" i="7"/>
  <c r="W19" i="7" s="1"/>
  <c r="X19" i="7" s="1"/>
  <c r="I19" i="7"/>
  <c r="J19" i="7" s="1"/>
  <c r="H19" i="7"/>
  <c r="AG19" i="7" s="1"/>
  <c r="AH19" i="7" s="1"/>
  <c r="AI19" i="7" s="1"/>
  <c r="AE18" i="7"/>
  <c r="AD18" i="7"/>
  <c r="V18" i="7"/>
  <c r="W18" i="7" s="1"/>
  <c r="X18" i="7" s="1"/>
  <c r="AF18" i="7" s="1"/>
  <c r="I18" i="7"/>
  <c r="J18" i="7" s="1"/>
  <c r="H18" i="7"/>
  <c r="AE17" i="7"/>
  <c r="AD17" i="7"/>
  <c r="V17" i="7"/>
  <c r="W17" i="7" s="1"/>
  <c r="X17" i="7" s="1"/>
  <c r="I17" i="7"/>
  <c r="J17" i="7" s="1"/>
  <c r="H17" i="7"/>
  <c r="AG17" i="7" s="1"/>
  <c r="AH17" i="7" s="1"/>
  <c r="AI17" i="7" s="1"/>
  <c r="AE16" i="7"/>
  <c r="AD16" i="7"/>
  <c r="V16" i="7"/>
  <c r="W16" i="7" s="1"/>
  <c r="X16" i="7" s="1"/>
  <c r="AF16" i="7" s="1"/>
  <c r="I16" i="7"/>
  <c r="J16" i="7" s="1"/>
  <c r="H16" i="7"/>
  <c r="AE15" i="7"/>
  <c r="AD15" i="7"/>
  <c r="V15" i="7"/>
  <c r="W15" i="7" s="1"/>
  <c r="X15" i="7" s="1"/>
  <c r="I15" i="7"/>
  <c r="J15" i="7" s="1"/>
  <c r="H15" i="7"/>
  <c r="AG15" i="7" s="1"/>
  <c r="AH15" i="7" s="1"/>
  <c r="AI15" i="7" s="1"/>
  <c r="AE14" i="7"/>
  <c r="AD14" i="7"/>
  <c r="V14" i="7"/>
  <c r="W14" i="7" s="1"/>
  <c r="X14" i="7" s="1"/>
  <c r="AF14" i="7" s="1"/>
  <c r="I14" i="7"/>
  <c r="J14" i="7" s="1"/>
  <c r="H14" i="7"/>
  <c r="AE13" i="7"/>
  <c r="AD13" i="7"/>
  <c r="V13" i="7"/>
  <c r="W13" i="7" s="1"/>
  <c r="X13" i="7" s="1"/>
  <c r="I13" i="7"/>
  <c r="J13" i="7" s="1"/>
  <c r="H13" i="7"/>
  <c r="AG13" i="7" s="1"/>
  <c r="AH13" i="7" s="1"/>
  <c r="AI13" i="7" s="1"/>
  <c r="AE12" i="7"/>
  <c r="AD12" i="7"/>
  <c r="V12" i="7"/>
  <c r="W12" i="7" s="1"/>
  <c r="X12" i="7" s="1"/>
  <c r="AF12" i="7" s="1"/>
  <c r="I12" i="7"/>
  <c r="J12" i="7" s="1"/>
  <c r="H12" i="7"/>
  <c r="AE11" i="7"/>
  <c r="AD11" i="7"/>
  <c r="V11" i="7"/>
  <c r="W11" i="7" s="1"/>
  <c r="X11" i="7" s="1"/>
  <c r="I11" i="7"/>
  <c r="J11" i="7" s="1"/>
  <c r="H11" i="7"/>
  <c r="AG11" i="7" s="1"/>
  <c r="AH11" i="7" s="1"/>
  <c r="AI11" i="7" s="1"/>
  <c r="AE10" i="7"/>
  <c r="AD10" i="7"/>
  <c r="V10" i="7"/>
  <c r="W10" i="7" s="1"/>
  <c r="X10" i="7" s="1"/>
  <c r="AF10" i="7" s="1"/>
  <c r="J10" i="7"/>
  <c r="I10" i="7"/>
  <c r="H10" i="7"/>
  <c r="AI9" i="7"/>
  <c r="AE9" i="7"/>
  <c r="AD9" i="7"/>
  <c r="V9" i="7"/>
  <c r="W9" i="7" s="1"/>
  <c r="X9" i="7" s="1"/>
  <c r="J9" i="7"/>
  <c r="I9" i="7"/>
  <c r="H9" i="7"/>
  <c r="AG9" i="7" s="1"/>
  <c r="AH9" i="7" s="1"/>
  <c r="AE34" i="7"/>
  <c r="AD34" i="7"/>
  <c r="V34" i="7"/>
  <c r="W34" i="7" s="1"/>
  <c r="X34" i="7" s="1"/>
  <c r="AF34" i="7" s="1"/>
  <c r="I34" i="7"/>
  <c r="J34" i="7" s="1"/>
  <c r="H34" i="7"/>
  <c r="AG34" i="7" s="1"/>
  <c r="AH34" i="7" s="1"/>
  <c r="AI34" i="7" s="1"/>
  <c r="AE33" i="7"/>
  <c r="AD33" i="7"/>
  <c r="V33" i="7"/>
  <c r="W33" i="7" s="1"/>
  <c r="X33" i="7" s="1"/>
  <c r="AF33" i="7" s="1"/>
  <c r="I33" i="7"/>
  <c r="J33" i="7" s="1"/>
  <c r="H33" i="7"/>
  <c r="AG33" i="7" s="1"/>
  <c r="AH33" i="7" s="1"/>
  <c r="AI33" i="7" s="1"/>
  <c r="AE32" i="7"/>
  <c r="AD32" i="7"/>
  <c r="V32" i="7"/>
  <c r="W32" i="7" s="1"/>
  <c r="X32" i="7" s="1"/>
  <c r="AF32" i="7" s="1"/>
  <c r="I32" i="7"/>
  <c r="J32" i="7" s="1"/>
  <c r="H32" i="7"/>
  <c r="AG32" i="7" s="1"/>
  <c r="AH32" i="7" s="1"/>
  <c r="AI32" i="7" s="1"/>
  <c r="AE31" i="7"/>
  <c r="AD31" i="7"/>
  <c r="W31" i="7"/>
  <c r="X31" i="7" s="1"/>
  <c r="AF31" i="7" s="1"/>
  <c r="V31" i="7"/>
  <c r="I31" i="7"/>
  <c r="J31" i="7" s="1"/>
  <c r="H31" i="7"/>
  <c r="AG31" i="7" s="1"/>
  <c r="AH31" i="7" s="1"/>
  <c r="AI31" i="7" s="1"/>
  <c r="AE30" i="7"/>
  <c r="AD30" i="7"/>
  <c r="V30" i="7"/>
  <c r="W30" i="7" s="1"/>
  <c r="X30" i="7" s="1"/>
  <c r="AF30" i="7" s="1"/>
  <c r="I30" i="7"/>
  <c r="J30" i="7" s="1"/>
  <c r="H30" i="7"/>
  <c r="AG30" i="7" s="1"/>
  <c r="AH30" i="7" s="1"/>
  <c r="AI30" i="7" s="1"/>
  <c r="AF9" i="7" l="1"/>
  <c r="AG10" i="7"/>
  <c r="AH10" i="7" s="1"/>
  <c r="AI10" i="7" s="1"/>
  <c r="AF11" i="7"/>
  <c r="AG12" i="7"/>
  <c r="AH12" i="7" s="1"/>
  <c r="AI12" i="7" s="1"/>
  <c r="AF13" i="7"/>
  <c r="AG14" i="7"/>
  <c r="AH14" i="7" s="1"/>
  <c r="AI14" i="7" s="1"/>
  <c r="AF15" i="7"/>
  <c r="AG16" i="7"/>
  <c r="AH16" i="7" s="1"/>
  <c r="AI16" i="7" s="1"/>
  <c r="AF17" i="7"/>
  <c r="AG18" i="7"/>
  <c r="AH18" i="7" s="1"/>
  <c r="AI18" i="7" s="1"/>
  <c r="AF19" i="7"/>
  <c r="AG20" i="7"/>
  <c r="AH20" i="7" s="1"/>
  <c r="AI20" i="7" s="1"/>
  <c r="H35" i="7"/>
  <c r="I35" i="7"/>
  <c r="J35" i="7" s="1"/>
  <c r="V35" i="7"/>
  <c r="W35" i="7" s="1"/>
  <c r="X35" i="7" s="1"/>
  <c r="AD35" i="7"/>
  <c r="BC42" i="9"/>
  <c r="BA43" i="8"/>
  <c r="AL38" i="8"/>
  <c r="AD38" i="8"/>
  <c r="P38" i="8"/>
  <c r="AY35" i="9"/>
  <c r="AZ35" i="9" s="1"/>
  <c r="AY34" i="9"/>
  <c r="AY33" i="9"/>
  <c r="AZ33" i="9" s="1"/>
  <c r="AY32" i="9"/>
  <c r="AY31" i="9"/>
  <c r="AZ31" i="9" s="1"/>
  <c r="AY30" i="9"/>
  <c r="AY29" i="9"/>
  <c r="AZ29" i="9" s="1"/>
  <c r="AY28" i="9"/>
  <c r="AY27" i="9"/>
  <c r="AZ27" i="9" s="1"/>
  <c r="AY26" i="9"/>
  <c r="AY25" i="9"/>
  <c r="AZ25" i="9" s="1"/>
  <c r="AY24" i="9"/>
  <c r="AY23" i="9"/>
  <c r="AZ23" i="9" s="1"/>
  <c r="AY22" i="9"/>
  <c r="AY21" i="9"/>
  <c r="AY20" i="9"/>
  <c r="AZ20" i="9" s="1"/>
  <c r="AY19" i="9"/>
  <c r="AY18" i="9"/>
  <c r="AZ18" i="9" s="1"/>
  <c r="AY17" i="9"/>
  <c r="AY16" i="9"/>
  <c r="AZ16" i="9" s="1"/>
  <c r="AY15" i="9"/>
  <c r="AY14" i="9"/>
  <c r="AZ14" i="9" s="1"/>
  <c r="AY13" i="9"/>
  <c r="AY12" i="9"/>
  <c r="AZ12" i="9" s="1"/>
  <c r="AY11" i="9"/>
  <c r="AY10" i="9"/>
  <c r="AZ10" i="9" s="1"/>
  <c r="AW36" i="8"/>
  <c r="AX36" i="8" s="1"/>
  <c r="AY36" i="8" s="1"/>
  <c r="AW35" i="8"/>
  <c r="AW34" i="8"/>
  <c r="AX34" i="8" s="1"/>
  <c r="AY34" i="8" s="1"/>
  <c r="AW33" i="8"/>
  <c r="AW32" i="8"/>
  <c r="AX32" i="8" s="1"/>
  <c r="AY32" i="8" s="1"/>
  <c r="AW31" i="8"/>
  <c r="AW30" i="8"/>
  <c r="AX30" i="8" s="1"/>
  <c r="AY30" i="8" s="1"/>
  <c r="AW29" i="8"/>
  <c r="AX28" i="8"/>
  <c r="AY28" i="8" s="1"/>
  <c r="AW28" i="8"/>
  <c r="AW27" i="8"/>
  <c r="AW26" i="8"/>
  <c r="AX26" i="8" s="1"/>
  <c r="AY26" i="8" s="1"/>
  <c r="AW25" i="8"/>
  <c r="AW24" i="8"/>
  <c r="AX24" i="8" s="1"/>
  <c r="AY24" i="8" s="1"/>
  <c r="AW23" i="8"/>
  <c r="AW22" i="8"/>
  <c r="AX22" i="8" s="1"/>
  <c r="AY22" i="8" s="1"/>
  <c r="AW21" i="8"/>
  <c r="AX20" i="8"/>
  <c r="AY20" i="8" s="1"/>
  <c r="AW20" i="8"/>
  <c r="AW19" i="8"/>
  <c r="AW18" i="8"/>
  <c r="AX18" i="8" s="1"/>
  <c r="AY18" i="8" s="1"/>
  <c r="AW17" i="8"/>
  <c r="AW16" i="8"/>
  <c r="AX16" i="8" s="1"/>
  <c r="AY16" i="8" s="1"/>
  <c r="AW15" i="8"/>
  <c r="AW14" i="8"/>
  <c r="AX14" i="8" s="1"/>
  <c r="AY14" i="8" s="1"/>
  <c r="AW13" i="8"/>
  <c r="AW12" i="8"/>
  <c r="AX12" i="8" s="1"/>
  <c r="AY12" i="8" s="1"/>
  <c r="AW11" i="8"/>
  <c r="AW10" i="8"/>
  <c r="AX10" i="8" s="1"/>
  <c r="AY10" i="8" s="1"/>
  <c r="AG35" i="7" l="1"/>
  <c r="AH35" i="7" s="1"/>
  <c r="AI35" i="7" s="1"/>
  <c r="AE35" i="7"/>
  <c r="AF35" i="7" s="1"/>
  <c r="AZ11" i="9"/>
  <c r="AZ15" i="9"/>
  <c r="AZ19" i="9"/>
  <c r="AZ22" i="9"/>
  <c r="AZ26" i="9"/>
  <c r="AZ30" i="9"/>
  <c r="AZ34" i="9"/>
  <c r="AZ13" i="9"/>
  <c r="AZ17" i="9"/>
  <c r="AZ21" i="9"/>
  <c r="AZ24" i="9"/>
  <c r="AZ28" i="9"/>
  <c r="AZ32" i="9"/>
  <c r="BA12" i="9"/>
  <c r="BA16" i="9"/>
  <c r="BA20" i="9"/>
  <c r="BA23" i="9"/>
  <c r="BA27" i="9"/>
  <c r="BA31" i="9"/>
  <c r="BA35" i="9"/>
  <c r="BA10" i="9"/>
  <c r="BA14" i="9"/>
  <c r="BA18" i="9"/>
  <c r="BA25" i="9"/>
  <c r="BA29" i="9"/>
  <c r="BA33" i="9"/>
  <c r="AX11" i="8"/>
  <c r="AY11" i="8" s="1"/>
  <c r="AX13" i="8"/>
  <c r="AY13" i="8" s="1"/>
  <c r="AX15" i="8"/>
  <c r="AY15" i="8" s="1"/>
  <c r="AX17" i="8"/>
  <c r="AY17" i="8" s="1"/>
  <c r="AX19" i="8"/>
  <c r="AY19" i="8" s="1"/>
  <c r="AX21" i="8"/>
  <c r="AY21" i="8" s="1"/>
  <c r="AX23" i="8"/>
  <c r="AY23" i="8" s="1"/>
  <c r="AX25" i="8"/>
  <c r="AY25" i="8" s="1"/>
  <c r="AX27" i="8"/>
  <c r="AY27" i="8" s="1"/>
  <c r="AX29" i="8"/>
  <c r="AY29" i="8" s="1"/>
  <c r="AX31" i="8"/>
  <c r="AY31" i="8" s="1"/>
  <c r="AX33" i="8"/>
  <c r="AY33" i="8" s="1"/>
  <c r="AX35" i="8"/>
  <c r="AY35" i="8" s="1"/>
  <c r="AZ37" i="9"/>
  <c r="AM37" i="9"/>
  <c r="AB37" i="9"/>
  <c r="M37" i="9"/>
  <c r="AX38" i="8"/>
  <c r="AH42" i="7"/>
  <c r="AE37" i="7"/>
  <c r="W37" i="7"/>
  <c r="I37" i="7"/>
  <c r="BA34" i="9" l="1"/>
  <c r="BA22" i="9"/>
  <c r="BA30" i="9"/>
  <c r="BA15" i="9"/>
  <c r="BA28" i="9"/>
  <c r="BA17" i="9"/>
  <c r="BA26" i="9"/>
  <c r="BA19" i="9"/>
  <c r="BA11" i="9"/>
  <c r="BA32" i="9"/>
  <c r="BA24" i="9"/>
  <c r="BA21" i="9"/>
  <c r="BA13" i="9"/>
  <c r="M35" i="9"/>
  <c r="N35" i="9" s="1"/>
  <c r="L35" i="9"/>
  <c r="M34" i="9"/>
  <c r="N34" i="9" s="1"/>
  <c r="L34" i="9"/>
  <c r="M33" i="9"/>
  <c r="N33" i="9" s="1"/>
  <c r="L33" i="9"/>
  <c r="M32" i="9"/>
  <c r="N32" i="9" s="1"/>
  <c r="L32" i="9"/>
  <c r="M31" i="9"/>
  <c r="N31" i="9" s="1"/>
  <c r="L31" i="9"/>
  <c r="M30" i="9"/>
  <c r="N30" i="9" s="1"/>
  <c r="L30" i="9"/>
  <c r="M29" i="9"/>
  <c r="N29" i="9" s="1"/>
  <c r="L29" i="9"/>
  <c r="M28" i="9"/>
  <c r="N28" i="9" s="1"/>
  <c r="L28" i="9"/>
  <c r="M27" i="9"/>
  <c r="N27" i="9" s="1"/>
  <c r="L27" i="9"/>
  <c r="M26" i="9"/>
  <c r="N26" i="9" s="1"/>
  <c r="L26" i="9"/>
  <c r="M25" i="9"/>
  <c r="N25" i="9" s="1"/>
  <c r="L25" i="9"/>
  <c r="M24" i="9"/>
  <c r="L24" i="9"/>
  <c r="M23" i="9"/>
  <c r="N23" i="9" s="1"/>
  <c r="L23" i="9"/>
  <c r="M22" i="9"/>
  <c r="N22" i="9" s="1"/>
  <c r="L22" i="9"/>
  <c r="M21" i="9"/>
  <c r="N21" i="9" s="1"/>
  <c r="L21" i="9"/>
  <c r="M20" i="9"/>
  <c r="N20" i="9" s="1"/>
  <c r="L20" i="9"/>
  <c r="M19" i="9"/>
  <c r="N19" i="9" s="1"/>
  <c r="L19" i="9"/>
  <c r="M18" i="9"/>
  <c r="N18" i="9" s="1"/>
  <c r="L18" i="9"/>
  <c r="M17" i="9"/>
  <c r="N17" i="9" s="1"/>
  <c r="L17" i="9"/>
  <c r="M16" i="9"/>
  <c r="N16" i="9" s="1"/>
  <c r="L16" i="9"/>
  <c r="M15" i="9"/>
  <c r="N15" i="9" s="1"/>
  <c r="L15" i="9"/>
  <c r="M14" i="9"/>
  <c r="N14" i="9" s="1"/>
  <c r="L14" i="9"/>
  <c r="M13" i="9"/>
  <c r="N13" i="9" s="1"/>
  <c r="L13" i="9"/>
  <c r="M12" i="9"/>
  <c r="N12" i="9" s="1"/>
  <c r="L12" i="9"/>
  <c r="M11" i="9"/>
  <c r="N11" i="9" s="1"/>
  <c r="L11" i="9"/>
  <c r="M10" i="9"/>
  <c r="N10" i="9" s="1"/>
  <c r="L10" i="9"/>
  <c r="AB35" i="9"/>
  <c r="AC35" i="9" s="1"/>
  <c r="AA35" i="9"/>
  <c r="AB34" i="9"/>
  <c r="AC34" i="9" s="1"/>
  <c r="AA34" i="9"/>
  <c r="AB33" i="9"/>
  <c r="AC33" i="9" s="1"/>
  <c r="AA33" i="9"/>
  <c r="AB32" i="9"/>
  <c r="AC32" i="9" s="1"/>
  <c r="AA32" i="9"/>
  <c r="AB31" i="9"/>
  <c r="AC31" i="9" s="1"/>
  <c r="AA31" i="9"/>
  <c r="AB30" i="9"/>
  <c r="AC30" i="9" s="1"/>
  <c r="AA30" i="9"/>
  <c r="AB29" i="9"/>
  <c r="AC29" i="9" s="1"/>
  <c r="AA29" i="9"/>
  <c r="AB28" i="9"/>
  <c r="AC28" i="9" s="1"/>
  <c r="AA28" i="9"/>
  <c r="AB27" i="9"/>
  <c r="AC27" i="9" s="1"/>
  <c r="AA27" i="9"/>
  <c r="AB26" i="9"/>
  <c r="AC26" i="9" s="1"/>
  <c r="AA26" i="9"/>
  <c r="AB25" i="9"/>
  <c r="AC25" i="9" s="1"/>
  <c r="AA25" i="9"/>
  <c r="AB24" i="9"/>
  <c r="AC24" i="9" s="1"/>
  <c r="AA24" i="9"/>
  <c r="AB23" i="9"/>
  <c r="AC23" i="9" s="1"/>
  <c r="AA23" i="9"/>
  <c r="AB22" i="9"/>
  <c r="AC22" i="9" s="1"/>
  <c r="AA22" i="9"/>
  <c r="AB21" i="9"/>
  <c r="AC21" i="9" s="1"/>
  <c r="AA21" i="9"/>
  <c r="AB20" i="9"/>
  <c r="AC20" i="9" s="1"/>
  <c r="AA20" i="9"/>
  <c r="AB19" i="9"/>
  <c r="AC19" i="9" s="1"/>
  <c r="AA19" i="9"/>
  <c r="AB18" i="9"/>
  <c r="AC18" i="9" s="1"/>
  <c r="AA18" i="9"/>
  <c r="AB17" i="9"/>
  <c r="AC17" i="9" s="1"/>
  <c r="AA17" i="9"/>
  <c r="AB16" i="9"/>
  <c r="AC16" i="9" s="1"/>
  <c r="AA16" i="9"/>
  <c r="AB15" i="9"/>
  <c r="AC15" i="9" s="1"/>
  <c r="AA15" i="9"/>
  <c r="AB14" i="9"/>
  <c r="AC14" i="9" s="1"/>
  <c r="AA14" i="9"/>
  <c r="AB13" i="9"/>
  <c r="AC13" i="9" s="1"/>
  <c r="AA13" i="9"/>
  <c r="AB12" i="9"/>
  <c r="AC12" i="9" s="1"/>
  <c r="AA12" i="9"/>
  <c r="AB11" i="9"/>
  <c r="AC11" i="9" s="1"/>
  <c r="AA11" i="9"/>
  <c r="AB10" i="9"/>
  <c r="AC10" i="9" s="1"/>
  <c r="AA10" i="9"/>
  <c r="AM35" i="9"/>
  <c r="AN35" i="9" s="1"/>
  <c r="AL35" i="9"/>
  <c r="AM34" i="9"/>
  <c r="AN34" i="9" s="1"/>
  <c r="AL34" i="9"/>
  <c r="AM33" i="9"/>
  <c r="AN33" i="9" s="1"/>
  <c r="AL33" i="9"/>
  <c r="AM32" i="9"/>
  <c r="AN32" i="9" s="1"/>
  <c r="AL32" i="9"/>
  <c r="AM31" i="9"/>
  <c r="AN31" i="9" s="1"/>
  <c r="AL31" i="9"/>
  <c r="AM30" i="9"/>
  <c r="AN30" i="9" s="1"/>
  <c r="AL30" i="9"/>
  <c r="AM29" i="9"/>
  <c r="AN29" i="9" s="1"/>
  <c r="AL29" i="9"/>
  <c r="AM28" i="9"/>
  <c r="AN28" i="9" s="1"/>
  <c r="AL28" i="9"/>
  <c r="AM27" i="9"/>
  <c r="AN27" i="9" s="1"/>
  <c r="AL27" i="9"/>
  <c r="AM26" i="9"/>
  <c r="AN26" i="9" s="1"/>
  <c r="AL26" i="9"/>
  <c r="AM25" i="9"/>
  <c r="AN25" i="9" s="1"/>
  <c r="AL25" i="9"/>
  <c r="AM24" i="9"/>
  <c r="AN24" i="9" s="1"/>
  <c r="AL24" i="9"/>
  <c r="AM23" i="9"/>
  <c r="AN23" i="9" s="1"/>
  <c r="AL23" i="9"/>
  <c r="AM22" i="9"/>
  <c r="AN22" i="9" s="1"/>
  <c r="AL22" i="9"/>
  <c r="AM21" i="9"/>
  <c r="AN21" i="9" s="1"/>
  <c r="AL21" i="9"/>
  <c r="AM20" i="9"/>
  <c r="AN20" i="9" s="1"/>
  <c r="AM19" i="9"/>
  <c r="AN19" i="9" s="1"/>
  <c r="AL19" i="9"/>
  <c r="AM18" i="9"/>
  <c r="AN18" i="9" s="1"/>
  <c r="AL18" i="9"/>
  <c r="AM17" i="9"/>
  <c r="AN17" i="9" s="1"/>
  <c r="AL17" i="9"/>
  <c r="AM16" i="9"/>
  <c r="AN16" i="9" s="1"/>
  <c r="AL16" i="9"/>
  <c r="AM15" i="9"/>
  <c r="AN15" i="9" s="1"/>
  <c r="AL15" i="9"/>
  <c r="AM14" i="9"/>
  <c r="AN14" i="9" s="1"/>
  <c r="AL14" i="9"/>
  <c r="AM13" i="9"/>
  <c r="AN13" i="9" s="1"/>
  <c r="AL13" i="9"/>
  <c r="AM12" i="9"/>
  <c r="AN12" i="9" s="1"/>
  <c r="AL12" i="9"/>
  <c r="AM11" i="9"/>
  <c r="AN11" i="9" s="1"/>
  <c r="AL11" i="9"/>
  <c r="AM10" i="9"/>
  <c r="AN10" i="9" s="1"/>
  <c r="AL10" i="9"/>
  <c r="AY9" i="9"/>
  <c r="AZ9" i="9" s="1"/>
  <c r="AW9" i="8"/>
  <c r="AD36" i="8"/>
  <c r="AC36" i="8"/>
  <c r="AD35" i="8"/>
  <c r="AC35" i="8"/>
  <c r="AD34" i="8"/>
  <c r="AC34" i="8"/>
  <c r="AD33" i="8"/>
  <c r="AC33" i="8"/>
  <c r="AD32" i="8"/>
  <c r="AC32" i="8"/>
  <c r="AD31" i="8"/>
  <c r="AC31" i="8"/>
  <c r="AD30" i="8"/>
  <c r="AC30" i="8"/>
  <c r="AD29" i="8"/>
  <c r="AC29" i="8"/>
  <c r="AD28" i="8"/>
  <c r="AC28" i="8"/>
  <c r="AD27" i="8"/>
  <c r="AC27" i="8"/>
  <c r="AD26" i="8"/>
  <c r="AC26" i="8"/>
  <c r="AD25" i="8"/>
  <c r="AC25" i="8"/>
  <c r="AD24" i="8"/>
  <c r="AC24" i="8"/>
  <c r="AD23" i="8"/>
  <c r="AC23" i="8"/>
  <c r="AD22" i="8"/>
  <c r="AC22" i="8"/>
  <c r="AD21" i="8"/>
  <c r="AC21" i="8"/>
  <c r="AD20" i="8"/>
  <c r="AC20" i="8"/>
  <c r="AD19" i="8"/>
  <c r="AC19" i="8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BB18" i="9" l="1"/>
  <c r="BB20" i="9"/>
  <c r="BB23" i="9"/>
  <c r="BB25" i="9"/>
  <c r="BB27" i="9"/>
  <c r="BB29" i="9"/>
  <c r="BB31" i="9"/>
  <c r="BB10" i="9"/>
  <c r="BB12" i="9"/>
  <c r="BB14" i="9"/>
  <c r="BB16" i="9"/>
  <c r="BB32" i="9"/>
  <c r="BC32" i="9" s="1"/>
  <c r="BD32" i="9" s="1"/>
  <c r="BB34" i="9"/>
  <c r="BC34" i="9" s="1"/>
  <c r="BD34" i="9" s="1"/>
  <c r="BB17" i="9"/>
  <c r="BC17" i="9" s="1"/>
  <c r="BD17" i="9" s="1"/>
  <c r="BB19" i="9"/>
  <c r="BC19" i="9" s="1"/>
  <c r="BD19" i="9" s="1"/>
  <c r="BB21" i="9"/>
  <c r="BC21" i="9" s="1"/>
  <c r="BD21" i="9" s="1"/>
  <c r="BB22" i="9"/>
  <c r="BC22" i="9" s="1"/>
  <c r="BD22" i="9" s="1"/>
  <c r="BB24" i="9"/>
  <c r="BC24" i="9" s="1"/>
  <c r="BD24" i="9" s="1"/>
  <c r="BB26" i="9"/>
  <c r="BC26" i="9" s="1"/>
  <c r="BD26" i="9" s="1"/>
  <c r="BB28" i="9"/>
  <c r="BC28" i="9" s="1"/>
  <c r="BD28" i="9" s="1"/>
  <c r="BB30" i="9"/>
  <c r="BC30" i="9" s="1"/>
  <c r="BD30" i="9" s="1"/>
  <c r="BB11" i="9"/>
  <c r="BC11" i="9" s="1"/>
  <c r="BD11" i="9" s="1"/>
  <c r="BB13" i="9"/>
  <c r="BC13" i="9" s="1"/>
  <c r="BD13" i="9" s="1"/>
  <c r="BB15" i="9"/>
  <c r="BC15" i="9" s="1"/>
  <c r="BD15" i="9" s="1"/>
  <c r="BB33" i="9"/>
  <c r="BB35" i="9"/>
  <c r="AX9" i="8"/>
  <c r="AY9" i="8" s="1"/>
  <c r="AE39" i="7"/>
  <c r="AE38" i="7"/>
  <c r="AE40" i="7"/>
  <c r="W38" i="7"/>
  <c r="W40" i="7"/>
  <c r="W39" i="7"/>
  <c r="AX41" i="8" l="1"/>
  <c r="AX40" i="8"/>
  <c r="AY40" i="8" s="1"/>
  <c r="AX39" i="8"/>
  <c r="AY39" i="8" s="1"/>
  <c r="AY41" i="8"/>
  <c r="BC35" i="9"/>
  <c r="BD35" i="9" s="1"/>
  <c r="BC10" i="9"/>
  <c r="BD10" i="9" s="1"/>
  <c r="BC25" i="9"/>
  <c r="BD25" i="9" s="1"/>
  <c r="BC18" i="9"/>
  <c r="BD18" i="9" s="1"/>
  <c r="BC33" i="9"/>
  <c r="BD33" i="9" s="1"/>
  <c r="BC12" i="9"/>
  <c r="BD12" i="9" s="1"/>
  <c r="BC27" i="9"/>
  <c r="BD27" i="9" s="1"/>
  <c r="BC20" i="9"/>
  <c r="BD20" i="9" s="1"/>
  <c r="BC14" i="9"/>
  <c r="BD14" i="9" s="1"/>
  <c r="BC29" i="9"/>
  <c r="BD29" i="9" s="1"/>
  <c r="BC16" i="9"/>
  <c r="BD16" i="9" s="1"/>
  <c r="BC31" i="9"/>
  <c r="BD31" i="9" s="1"/>
  <c r="BC23" i="9"/>
  <c r="BD23" i="9" s="1"/>
  <c r="AK36" i="8"/>
  <c r="AL36" i="8"/>
  <c r="AM36" i="8" s="1"/>
  <c r="AK35" i="8"/>
  <c r="AL35" i="8"/>
  <c r="AM35" i="8" s="1"/>
  <c r="O36" i="8"/>
  <c r="P36" i="8"/>
  <c r="AE36" i="8" s="1"/>
  <c r="O35" i="8"/>
  <c r="P35" i="8"/>
  <c r="AF40" i="7"/>
  <c r="AF39" i="7"/>
  <c r="AF38" i="7"/>
  <c r="X40" i="7"/>
  <c r="X39" i="7"/>
  <c r="X38" i="7"/>
  <c r="AZ36" i="8" l="1"/>
  <c r="BA36" i="8" s="1"/>
  <c r="BB36" i="8" s="1"/>
  <c r="AZ35" i="8"/>
  <c r="BA35" i="8" s="1"/>
  <c r="BB35" i="8" s="1"/>
  <c r="Q36" i="8"/>
  <c r="Q35" i="8"/>
  <c r="AE35" i="8"/>
  <c r="AM9" i="9"/>
  <c r="AN9" i="9" s="1"/>
  <c r="AL9" i="9"/>
  <c r="AB9" i="9"/>
  <c r="AC9" i="9" s="1"/>
  <c r="AA9" i="9"/>
  <c r="M9" i="9"/>
  <c r="N9" i="9" s="1"/>
  <c r="L9" i="9"/>
  <c r="AL10" i="8"/>
  <c r="AM10" i="8" s="1"/>
  <c r="AL11" i="8"/>
  <c r="AM11" i="8" s="1"/>
  <c r="AL12" i="8"/>
  <c r="AM12" i="8" s="1"/>
  <c r="AL13" i="8"/>
  <c r="AM13" i="8" s="1"/>
  <c r="AL14" i="8"/>
  <c r="AM14" i="8" s="1"/>
  <c r="AL15" i="8"/>
  <c r="AM15" i="8" s="1"/>
  <c r="AL16" i="8"/>
  <c r="AM16" i="8" s="1"/>
  <c r="AL17" i="8"/>
  <c r="AM17" i="8" s="1"/>
  <c r="AL18" i="8"/>
  <c r="AM18" i="8" s="1"/>
  <c r="AL19" i="8"/>
  <c r="AM19" i="8" s="1"/>
  <c r="AL20" i="8"/>
  <c r="AM20" i="8" s="1"/>
  <c r="AL21" i="8"/>
  <c r="AM21" i="8" s="1"/>
  <c r="AL22" i="8"/>
  <c r="AM22" i="8" s="1"/>
  <c r="AL23" i="8"/>
  <c r="AM23" i="8" s="1"/>
  <c r="AL24" i="8"/>
  <c r="AM24" i="8" s="1"/>
  <c r="AL25" i="8"/>
  <c r="AM25" i="8" s="1"/>
  <c r="AL26" i="8"/>
  <c r="AM26" i="8" s="1"/>
  <c r="AL27" i="8"/>
  <c r="AM27" i="8" s="1"/>
  <c r="AL28" i="8"/>
  <c r="AM28" i="8" s="1"/>
  <c r="AL29" i="8"/>
  <c r="AM29" i="8" s="1"/>
  <c r="AL30" i="8"/>
  <c r="AM30" i="8" s="1"/>
  <c r="AL31" i="8"/>
  <c r="AM31" i="8" s="1"/>
  <c r="AL32" i="8"/>
  <c r="AM32" i="8" s="1"/>
  <c r="AL33" i="8"/>
  <c r="AM33" i="8" s="1"/>
  <c r="AL34" i="8"/>
  <c r="AM34" i="8" s="1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O10" i="8"/>
  <c r="O11" i="8"/>
  <c r="O12" i="8"/>
  <c r="O13" i="8"/>
  <c r="AZ13" i="8" s="1"/>
  <c r="BA13" i="8" s="1"/>
  <c r="BB13" i="8" s="1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AZ27" i="8" s="1"/>
  <c r="BA27" i="8" s="1"/>
  <c r="BB27" i="8" s="1"/>
  <c r="O28" i="8"/>
  <c r="O29" i="8"/>
  <c r="O30" i="8"/>
  <c r="O31" i="8"/>
  <c r="O32" i="8"/>
  <c r="O33" i="8"/>
  <c r="O34" i="8"/>
  <c r="AL9" i="8"/>
  <c r="AM9" i="8" s="1"/>
  <c r="AK9" i="8"/>
  <c r="AD9" i="8"/>
  <c r="AC9" i="8"/>
  <c r="P9" i="8"/>
  <c r="O9" i="8"/>
  <c r="AL40" i="8" l="1"/>
  <c r="AL39" i="8"/>
  <c r="AL41" i="8"/>
  <c r="AZ19" i="8"/>
  <c r="BA19" i="8" s="1"/>
  <c r="BB19" i="8" s="1"/>
  <c r="AZ15" i="8"/>
  <c r="BA15" i="8" s="1"/>
  <c r="BB15" i="8" s="1"/>
  <c r="AZ10" i="8"/>
  <c r="BA10" i="8" s="1"/>
  <c r="BB10" i="8" s="1"/>
  <c r="AZ31" i="8"/>
  <c r="BA31" i="8" s="1"/>
  <c r="BB31" i="8" s="1"/>
  <c r="AZ11" i="8"/>
  <c r="BA11" i="8" s="1"/>
  <c r="BB11" i="8" s="1"/>
  <c r="AZ34" i="8"/>
  <c r="BA34" i="8" s="1"/>
  <c r="BB34" i="8" s="1"/>
  <c r="AZ33" i="8"/>
  <c r="BA33" i="8" s="1"/>
  <c r="BB33" i="8" s="1"/>
  <c r="AZ32" i="8"/>
  <c r="BA32" i="8" s="1"/>
  <c r="BB32" i="8" s="1"/>
  <c r="AZ30" i="8"/>
  <c r="BA30" i="8" s="1"/>
  <c r="BB30" i="8" s="1"/>
  <c r="AZ29" i="8"/>
  <c r="BA29" i="8" s="1"/>
  <c r="BB29" i="8" s="1"/>
  <c r="AZ28" i="8"/>
  <c r="BA28" i="8" s="1"/>
  <c r="BB28" i="8" s="1"/>
  <c r="AZ26" i="8"/>
  <c r="BA26" i="8" s="1"/>
  <c r="BB26" i="8" s="1"/>
  <c r="AZ25" i="8"/>
  <c r="BA25" i="8" s="1"/>
  <c r="BB25" i="8" s="1"/>
  <c r="AZ24" i="8"/>
  <c r="BA24" i="8" s="1"/>
  <c r="BB24" i="8" s="1"/>
  <c r="AZ23" i="8"/>
  <c r="BA23" i="8" s="1"/>
  <c r="BB23" i="8" s="1"/>
  <c r="AZ22" i="8"/>
  <c r="BA22" i="8" s="1"/>
  <c r="BB22" i="8" s="1"/>
  <c r="AZ21" i="8"/>
  <c r="BA21" i="8" s="1"/>
  <c r="BB21" i="8" s="1"/>
  <c r="AZ20" i="8"/>
  <c r="BA20" i="8" s="1"/>
  <c r="BB20" i="8" s="1"/>
  <c r="AZ18" i="8"/>
  <c r="BA18" i="8" s="1"/>
  <c r="BB18" i="8" s="1"/>
  <c r="AZ17" i="8"/>
  <c r="BA17" i="8" s="1"/>
  <c r="BB17" i="8" s="1"/>
  <c r="AZ16" i="8"/>
  <c r="BA16" i="8" s="1"/>
  <c r="BB16" i="8" s="1"/>
  <c r="AZ14" i="8"/>
  <c r="BA14" i="8" s="1"/>
  <c r="BB14" i="8" s="1"/>
  <c r="AZ12" i="8"/>
  <c r="BA12" i="8" s="1"/>
  <c r="BB12" i="8" s="1"/>
  <c r="Q33" i="8"/>
  <c r="AE33" i="8"/>
  <c r="Q21" i="8"/>
  <c r="AE21" i="8"/>
  <c r="BB9" i="9"/>
  <c r="Q32" i="8"/>
  <c r="AE32" i="8"/>
  <c r="Q28" i="8"/>
  <c r="AE28" i="8"/>
  <c r="Q24" i="8"/>
  <c r="AE24" i="8"/>
  <c r="Q20" i="8"/>
  <c r="AE20" i="8"/>
  <c r="Q16" i="8"/>
  <c r="AE16" i="8"/>
  <c r="Q12" i="8"/>
  <c r="AE12" i="8"/>
  <c r="M40" i="9"/>
  <c r="N40" i="9" s="1"/>
  <c r="M38" i="9"/>
  <c r="N38" i="9" s="1"/>
  <c r="M39" i="9"/>
  <c r="N39" i="9" s="1"/>
  <c r="AM38" i="9"/>
  <c r="AN38" i="9" s="1"/>
  <c r="AM40" i="9"/>
  <c r="AN40" i="9" s="1"/>
  <c r="AM39" i="9"/>
  <c r="AN39" i="9" s="1"/>
  <c r="Q25" i="8"/>
  <c r="AE25" i="8"/>
  <c r="Q13" i="8"/>
  <c r="AE13" i="8"/>
  <c r="AZ9" i="8"/>
  <c r="Q31" i="8"/>
  <c r="AE31" i="8"/>
  <c r="Q27" i="8"/>
  <c r="AE27" i="8"/>
  <c r="Q23" i="8"/>
  <c r="AE23" i="8"/>
  <c r="Q19" i="8"/>
  <c r="AE19" i="8"/>
  <c r="Q15" i="8"/>
  <c r="AE15" i="8"/>
  <c r="Q11" i="8"/>
  <c r="AE11" i="8"/>
  <c r="AH45" i="7"/>
  <c r="AI45" i="7" s="1"/>
  <c r="AH44" i="7"/>
  <c r="AI44" i="7" s="1"/>
  <c r="AH43" i="7"/>
  <c r="AI43" i="7" s="1"/>
  <c r="Q29" i="8"/>
  <c r="AE29" i="8"/>
  <c r="Q17" i="8"/>
  <c r="AE17" i="8"/>
  <c r="Q9" i="8"/>
  <c r="AE9" i="8"/>
  <c r="AM39" i="8"/>
  <c r="AM40" i="8"/>
  <c r="AM41" i="8"/>
  <c r="Q34" i="8"/>
  <c r="AE34" i="8"/>
  <c r="Q30" i="8"/>
  <c r="AE30" i="8"/>
  <c r="Q26" i="8"/>
  <c r="AE26" i="8"/>
  <c r="Q22" i="8"/>
  <c r="AE22" i="8"/>
  <c r="Q18" i="8"/>
  <c r="AE18" i="8"/>
  <c r="Q14" i="8"/>
  <c r="AE14" i="8"/>
  <c r="Q10" i="8"/>
  <c r="AE10" i="8"/>
  <c r="AB40" i="9"/>
  <c r="AC40" i="9" s="1"/>
  <c r="AB38" i="9"/>
  <c r="AC38" i="9" s="1"/>
  <c r="AB39" i="9"/>
  <c r="AC39" i="9" s="1"/>
  <c r="BA9" i="9"/>
  <c r="AD39" i="8" l="1"/>
  <c r="AD41" i="8"/>
  <c r="AD40" i="8"/>
  <c r="P41" i="8"/>
  <c r="P40" i="8"/>
  <c r="P39" i="8"/>
  <c r="BC9" i="9"/>
  <c r="BD9" i="9" s="1"/>
  <c r="BA9" i="8"/>
  <c r="BB9" i="8" s="1"/>
  <c r="AZ39" i="9"/>
  <c r="BA39" i="9" s="1"/>
  <c r="AZ38" i="9"/>
  <c r="BA38" i="9" s="1"/>
  <c r="AZ40" i="9"/>
  <c r="BA40" i="9" s="1"/>
  <c r="Q41" i="8"/>
  <c r="Q40" i="8"/>
  <c r="Q39" i="8"/>
  <c r="AE40" i="8"/>
  <c r="AE41" i="8"/>
  <c r="AE39" i="8"/>
  <c r="BA46" i="8" l="1"/>
  <c r="BA45" i="8"/>
  <c r="BA44" i="8"/>
  <c r="BB44" i="8" s="1"/>
  <c r="BC43" i="9"/>
  <c r="BD43" i="9" s="1"/>
  <c r="BC44" i="9"/>
  <c r="BD44" i="9" s="1"/>
  <c r="BC45" i="9"/>
  <c r="BD45" i="9" s="1"/>
  <c r="BB45" i="8"/>
  <c r="BB46" i="8"/>
  <c r="I40" i="7"/>
  <c r="J40" i="7" s="1"/>
  <c r="I39" i="7"/>
  <c r="J39" i="7" s="1"/>
  <c r="I38" i="7"/>
  <c r="J38" i="7" s="1"/>
</calcChain>
</file>

<file path=xl/sharedStrings.xml><?xml version="1.0" encoding="utf-8"?>
<sst xmlns="http://schemas.openxmlformats.org/spreadsheetml/2006/main" count="338" uniqueCount="184">
  <si>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</si>
  <si>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</si>
  <si>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</si>
  <si>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</si>
  <si>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</si>
  <si>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</t>
  </si>
  <si>
    <t xml:space="preserve">Мектепалды топ (5 жастан бастап) аралық диагностиканың нәтижелерін </t>
  </si>
  <si>
    <t xml:space="preserve">Мектепалды топ (5 жастан бастап) қорытынды диагностиканың нәтижелерін  </t>
  </si>
  <si>
    <t>бақылау парағы</t>
  </si>
  <si>
    <t>«Қатынас»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</si>
  <si>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</si>
  <si>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</si>
  <si>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</si>
  <si>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</si>
  <si>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</si>
  <si>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</si>
  <si>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 xml:space="preserve"> саны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</si>
  <si>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</si>
  <si>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</si>
  <si>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</si>
  <si>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</si>
  <si>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</si>
  <si>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</si>
  <si>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</si>
  <si>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Сөйлеуді дамыту</t>
  </si>
  <si>
    <t>Көркем әдебиет</t>
  </si>
  <si>
    <t>Орыс тілі (қазақ тілінде оқытылатын топтарда)</t>
  </si>
  <si>
    <t>Сауат ашу негіздері</t>
  </si>
  <si>
    <t>5-К.1 дауысты, дауыссыз дыбыстарды дұрыс айтады</t>
  </si>
  <si>
    <t>5-К.2 құрдастарымен және ересектермен қарым-қатынасқа түсе алады, олардың өтініштерін орындайды</t>
  </si>
  <si>
    <t>5-К.3 тілде сөйлемдердің әртүрлі түрлерін, қосымшаларды қолданады</t>
  </si>
  <si>
    <t>5-К.4 жеке тәжірибесінен суреттің мазмұны бойынша шағын әңгімелер құрастырады</t>
  </si>
  <si>
    <t>5-К.5 көркем шығармаларды эмоционалды қабылдай біледі</t>
  </si>
  <si>
    <t>5-К.6 таныс ертегілердің мазмұнын айтып береді</t>
  </si>
  <si>
    <t>5-К.7 таныс бірнеше шығармаларды атайды</t>
  </si>
  <si>
    <t xml:space="preserve">5-К.8 ертегі желісін ретімен мазмұндайды және орындайды
</t>
  </si>
  <si>
    <t>5-К.9 театрландырылған әрекеттің түрлі жұмыс тәсілдерін меңгерген</t>
  </si>
  <si>
    <t>5-К.10 өзінің қимылын серіктесінің қимылымен үйлестіреді</t>
  </si>
  <si>
    <t>5-К.11 сахнада бағдарлайды</t>
  </si>
  <si>
    <t>5-К.12 адамгершілік нормалары мен түсініктері тұрғысынан бағалайды</t>
  </si>
  <si>
    <t>5-К.13 әңгімелерді тыңдайды, мазмұндап бере алады, өлеңдерді жатқа айтады</t>
  </si>
  <si>
    <t>5-К.14 өзіне ұнайтын бірнеше шығармаларды айта алады</t>
  </si>
  <si>
    <t>5-К.15 ойында әдеби бейнелерді қолданады</t>
  </si>
  <si>
    <t>5-К.16 күнделікті өмірде  және ойын кезінде   педагогтің орыс тілінде айтқан сөздерін түсінеді</t>
  </si>
  <si>
    <t>5-К.17 орыс тілінде 5-ке дейін тура және кері санай біледі</t>
  </si>
  <si>
    <t>5-К.18 орыс тіліндегі ызың, (ж,щ,с,з) және үнді (р, л) дыбыстарды дұрыс айтады</t>
  </si>
  <si>
    <t>5-К.19 айналасындағы заттардың топтарын, олардың қасиеттерін, белгілерін, жыл мезгілдерін және жеке табиғат құбылыстарын атайды</t>
  </si>
  <si>
    <t>5-К.20 сөйлеу тілінде зат есімдерді  жекеше және көпше түрде    қолданады</t>
  </si>
  <si>
    <t>5-К.1 ана тіліндегі барлық дыбыстарды айта алады</t>
  </si>
  <si>
    <t>5-К.2 дыбыстарды анық айтуды, интонацияны игерген</t>
  </si>
  <si>
    <t>5-К.3 сөздерге дыбыстық талдау жасайды</t>
  </si>
  <si>
    <t>5-К.4 алуан түрлі заттарды жалпылайды және сипаттайды</t>
  </si>
  <si>
    <t>5-К.5 қоршаған орта туралы түсінігі бар</t>
  </si>
  <si>
    <t>5-К.6 сурет бойынша сұрақтарға жауап береді</t>
  </si>
  <si>
    <t>5-К.7 негізгі ойды дұрыс жеткізе алады</t>
  </si>
  <si>
    <t>5-К.8 әңгімелерді бірізді айтып береді</t>
  </si>
  <si>
    <t>5-К.9 әңгіменің жалғасы мен соңын құрастырады</t>
  </si>
  <si>
    <t>5-К.10 сюжеттік суреттер бойынша әңгіме құрастырады</t>
  </si>
  <si>
    <t>5-К.11 айтылуы және дыбысталуы ұқсас дауыссыз дыбыстарды анық айтады</t>
  </si>
  <si>
    <t>5-К.12 баяндау сипатын сезініп, шығармалардың мазмұнын эмоционалды қабылдай алады</t>
  </si>
  <si>
    <t>5-К.13 әдеби жанрларды ажыратады</t>
  </si>
  <si>
    <t>5-К.14 өлеңді мәнерлеп жатқа оқиды</t>
  </si>
  <si>
    <t>5-К.15 мазмұнның  жүйесін сақтай отырып, шағын шығармаларды айтып бере алады</t>
  </si>
  <si>
    <t>5-К.16 әңгіменің соңын ойдан шығарады</t>
  </si>
  <si>
    <t>5-К.17 кітаптарға қызығушылық танытады</t>
  </si>
  <si>
    <t>5-К.18 таныс сюжеттер бойынша қойылымдарды сахналай алады</t>
  </si>
  <si>
    <t>5-К.19 кейіпкердің ерекшеліктерін беру үшін мәнерлілік құралдарын қолданады</t>
  </si>
  <si>
    <t>5-К.20 ересектермен және құрдастарымен өзара әрекетте мәдениетті мінез-құлық дағдыларын меңгерген</t>
  </si>
  <si>
    <t>5-К.21 өз ойын айта алады, басқалардың пікірін тыңдайды</t>
  </si>
  <si>
    <t>5-К.22 әдеби кейіпкерлерді адамгершілік ережелері мен түсініктері тұрғысынан бағалайды</t>
  </si>
  <si>
    <t>5-К.23 қалам мен қарындашты дұрыс ұстай алады</t>
  </si>
  <si>
    <t>5-К.24 қатаң және ұяң дауыссыздарды ажыратады</t>
  </si>
  <si>
    <t>5-К.25 үш дыбыстан тұратын сөздерге дыбыстық талдау жасайды</t>
  </si>
  <si>
    <t>5-К.26 сөздегі буындардың санын анықтайды және екпінді буынды естиді</t>
  </si>
  <si>
    <t>5-К.27 штрихтар салу, заттық суреттердің үстінен басу дағдыларын игерген</t>
  </si>
  <si>
    <t>5-К.28 орыс тіліндегі ызың (ж,щ,с,з) және үнді (р, л) дыбыстарды дұрыс айтады</t>
  </si>
  <si>
    <t>5-К.29 күнделікті өмірде таныс орыс тіліндегі сөздерді түсінеді және қолданады</t>
  </si>
  <si>
    <t>5-К.30 сөздерді  айтқан кезде екпінді дұрыс қоя біледі</t>
  </si>
  <si>
    <t>5-К.31 қоршаған ортадағы заттарды, жыл мезгілдерінің белгілері мен табиғаттың жеке құбылыстарын атайды</t>
  </si>
  <si>
    <t>5-К.32 10-ға дейін тура және кері санай біледі</t>
  </si>
  <si>
    <t>5-К.33 орыс тілінде сұрақ  қояды және жауап береді</t>
  </si>
  <si>
    <t>5-К.34 өзі, ата-анасы туралы әңгімелеп береді, мекен-жайын атайды</t>
  </si>
  <si>
    <t>5-К.35 орыс тілінде өлеңдер, мақал-мәтелдер айтады</t>
  </si>
  <si>
    <t>5-К.36 суреттер, экскурсиядағы бақылаулар бойынша шағын әңгімелер құрастырады</t>
  </si>
  <si>
    <t>5-К.1 дыбыстарды дұрыс ажыратады және атайды</t>
  </si>
  <si>
    <t>5-К.2 дыбыстарды буынға қосады, сөз тіркесі мен сөйлемді құрастырады</t>
  </si>
  <si>
    <t>5-К.3 жай және жайылма сөйлемдермен ойын жеткізе алады</t>
  </si>
  <si>
    <t>5-К.4 суреттерге сүйеніп ертегі, ертегілерді айтады</t>
  </si>
  <si>
    <t>5-К.5 алуан түрлі оқиғаларды құрастырады және әңгімелеп бере алады, ертегілер ойлап шығарады</t>
  </si>
  <si>
    <t>5-К.6 түрлі сөз таптарын, салыстыруларды қолданады</t>
  </si>
  <si>
    <t>5-К.7 құрдастарымен және ересектермен тілдік қарым-қатынаста еркін сұхбаттасады, өз сезімдері мен ойларын тілдік және тілдік емес құралдар арқылы жеткізеді</t>
  </si>
  <si>
    <t>5-К.8 ізеттілік, сыпайылық ережелерін меңгерген</t>
  </si>
  <si>
    <t>5-К.9 әдеби жанрларды атайды</t>
  </si>
  <si>
    <t>5-К.10 көркем мәтінді тыңдайды, кейіпкерлерге жанашырлық танытады</t>
  </si>
  <si>
    <t>5-К.11 мәтіннің мазмұнына сәйкес ойын әрекеттерін орындайды</t>
  </si>
  <si>
    <t>5-К.12 шағын сахналық қойылымдарды ұжыммен көрсетуге қатысады</t>
  </si>
  <si>
    <t>5-К.13 кітаптарға қызығушылық танытады, бірнеше белгілі әдеби шығармаларды, сондай-ақ қазақстан жазушыларының шығармаларын, халық ауыз әдебиеті үлгілерін атайды</t>
  </si>
  <si>
    <t>5-К.14 таныс сюжеттер бойынша ертегілерді сахналай алады</t>
  </si>
  <si>
    <t>5-К.15 мәнерлілік құралдарын меңгерген</t>
  </si>
  <si>
    <t>5-К.16 жеке шығармашылық қабілеттерін танытады</t>
  </si>
  <si>
    <t>5-К.17 режиссерлік әрекетке қызығушылық танытады</t>
  </si>
  <si>
    <t>5-К.18 ересектермен және құрдастарымен өзара әрекетте мәдениетті мінез-құлық дағдыларын меңгерген</t>
  </si>
  <si>
    <t>5-К.19 өз ойын айта алады, басқалардың пікірін тыңдай біледі</t>
  </si>
  <si>
    <t>5-К.20 әдеби кейіпкерлерді адамгершілік ережелері мен түсініктері тұрғысынан бағалай алады</t>
  </si>
  <si>
    <t>5-К.21 қалам мен қарындашты дұрыс ұстай алады</t>
  </si>
  <si>
    <t>5-К.22 жазу дәптерінің бетінде бағдарлай біледі, жазу жолы мен жоларалық кеңістікті ажыратады</t>
  </si>
  <si>
    <t>5-К.23 дыбыстардың белгілерін ажыратады (дауысты-жуан/жіңішке; дауыссыз-қатаң, ұяң, үнді)</t>
  </si>
  <si>
    <t>5-К.24 сөздердегі буындардың санын ажыратады және екпінді буынды естиді</t>
  </si>
  <si>
    <t>5-К.25 үш-төрт дыбысты сөздерге дыбыстық талдау жасайды</t>
  </si>
  <si>
    <t>5-К.26 берілген сөздерден жай сөйлемдер құрастырады</t>
  </si>
  <si>
    <t>5-К.27 штрихтар салады, заттық суреттерді және әріптердің элементтерін үстінен басу дағдыларын игерген</t>
  </si>
  <si>
    <t>5-К.28 қарым-қатынас мәдениетінің дағдыларын игерген</t>
  </si>
  <si>
    <t>5-К.29 орыс тілінде дыбыстар мен сөздерді анық айтады</t>
  </si>
  <si>
    <t>5-К.30 өзі, ата-анасы туралы әңгімелеп береді, мекен-жайын атайды</t>
  </si>
  <si>
    <t>5-К.31 сұрақтарға жауап береді, 4-5 сөзден тұратын сөйлемдер құрастырады</t>
  </si>
  <si>
    <t>5-К.32 сөйлегенде зат есімнің жекеше және көпше түрлерін қолданады</t>
  </si>
  <si>
    <t>5-К.33 сөздерді айтқанда екпінді дұрыс қоя біледі</t>
  </si>
  <si>
    <t>5-К.34 10-ға дейін тура және кері санай алады</t>
  </si>
  <si>
    <t>5-К.35 қоршаған ортадағы заттардың топтарын, жыл мезгілдерінің белгілері мен  табиғаттың жеке құбылыстарын атайды</t>
  </si>
  <si>
    <t>5-К.36 заттардың белгілерін көлемі, түсі бойынша ажыратады және оларды орыс тілінде атайды</t>
  </si>
  <si>
    <t>5-К.37 қарапайым диалог жүргізе біледі</t>
  </si>
  <si>
    <t>5-К.38 ертегілер айтып береді, өлеңдерді, мақал-мәтелдерді жатқа айтады</t>
  </si>
  <si>
    <t>Амангелді Жомарт</t>
  </si>
  <si>
    <t>Әбжан Дария</t>
  </si>
  <si>
    <t>Байбатыр Санжар</t>
  </si>
  <si>
    <t xml:space="preserve">Балтабай Жанәлі </t>
  </si>
  <si>
    <t>Батырбек Сұлтан</t>
  </si>
  <si>
    <t>Дауылбай Әмір</t>
  </si>
  <si>
    <t>Едильбаева Малика</t>
  </si>
  <si>
    <t>Жангелді Зере</t>
  </si>
  <si>
    <t>Кенжеғара Мунира</t>
  </si>
  <si>
    <t>Кожухов Арлан</t>
  </si>
  <si>
    <t>Қабылдаш Ринат</t>
  </si>
  <si>
    <t>Қайрат Сұлтан</t>
  </si>
  <si>
    <t>Қуандық Нұрсат</t>
  </si>
  <si>
    <t>Құлтай Мерей</t>
  </si>
  <si>
    <t>Нұрланұлы Сұлтан</t>
  </si>
  <si>
    <t>Оразалы Нұргелді</t>
  </si>
  <si>
    <t>Өмірзақ Әлия</t>
  </si>
  <si>
    <t>Рамазан Айару</t>
  </si>
  <si>
    <t>Рамазан Көркем</t>
  </si>
  <si>
    <t>Рымбаев Ибраһим</t>
  </si>
  <si>
    <t>Сәден Әлішер</t>
  </si>
  <si>
    <t>Совет Рамазан</t>
  </si>
  <si>
    <t>Сыздық Елхан</t>
  </si>
  <si>
    <t xml:space="preserve">Ұзақбай Жансая </t>
  </si>
  <si>
    <t>Шоқан Рамазан</t>
  </si>
  <si>
    <t xml:space="preserve">Амангелді Айша </t>
  </si>
  <si>
    <t>Бала саны-27</t>
  </si>
  <si>
    <t>Асылбек Адина</t>
  </si>
  <si>
    <t>Капиятова Інжу</t>
  </si>
  <si>
    <t xml:space="preserve">Оқу жылы: ___2022жыл_________       Топ:__"Б"___________________     Өткізу мерзімі:қаңтар___________ </t>
  </si>
  <si>
    <t>ө</t>
  </si>
  <si>
    <t>Төлеу Медина</t>
  </si>
  <si>
    <t>2022                      "Б"       мамыр</t>
  </si>
  <si>
    <t>III</t>
  </si>
  <si>
    <t xml:space="preserve">Оқу жылы: ____2022жыл________       Топ:__"Б"___________________     Өткізу мерзімі:___қыркүйек________ </t>
  </si>
  <si>
    <t>Абдиамит Айсара Муратхожақызы</t>
  </si>
  <si>
    <t>Алпыс Арын Саяжанұлы</t>
  </si>
  <si>
    <t>Алиякпарова Дильназ Амангелдыевна</t>
  </si>
  <si>
    <t>Әсет Айлин Нұрланқызы</t>
  </si>
  <si>
    <t>Бастарбеков Жанболат</t>
  </si>
  <si>
    <t>Бахберген Жанжігіт Азбергенұлы</t>
  </si>
  <si>
    <t>Бейсенбек Аян Еркебұланұлы</t>
  </si>
  <si>
    <t>Берікқызы Дария</t>
  </si>
  <si>
    <t>Болат Айару Серікқызы</t>
  </si>
  <si>
    <t>Едил Айлин Алпамыскызы</t>
  </si>
  <si>
    <t>Ерік Сәния Ерланқызы</t>
  </si>
  <si>
    <t>Жылгелді Сезім Қайратқызы</t>
  </si>
  <si>
    <t>Иса Нұрханәли Амангелдіұлы</t>
  </si>
  <si>
    <t>Қали Ерәли Сәкенұлы</t>
  </si>
  <si>
    <t>Қанатұлы Сағындық</t>
  </si>
  <si>
    <t>Қойшан Айасыл Еркебұланқызы</t>
  </si>
  <si>
    <t>Мағзұм Балайым Рахымжанқызы</t>
  </si>
  <si>
    <t>Манатжан Нурия Даниярқызы</t>
  </si>
  <si>
    <t>Молдабай Мерейім Маратқызы</t>
  </si>
  <si>
    <t>Мүбәрәк Ділназ Мирасқызы</t>
  </si>
  <si>
    <t>Садуова Нұрай Ардаққызы</t>
  </si>
  <si>
    <t>Сәдібек Анас Олжасұлы</t>
  </si>
  <si>
    <t>Темірбай Айзере Сырымқызы</t>
  </si>
  <si>
    <t>Төлеу Кәусар Төлегенқызы</t>
  </si>
  <si>
    <t>Төлеутай Ақпейіл  Саматқызы</t>
  </si>
  <si>
    <t>Шабдан Дияр Нұрланұлы</t>
  </si>
  <si>
    <t>Іңірбай Айсұлтан Қайратұлы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</si>
</sst>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Border="1"/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0" fontId="1" fillId="5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9"/>
  <sheetViews>
    <sheetView tabSelected="1" topLeftCell="A18" zoomScale="86" zoomScaleNormal="86" workbookViewId="0">
      <selection activeCell="U54" sqref="U54"/>
    </sheetView>
  </sheetViews>
  <sheetFormatPr defaultRowHeight="15" x14ac:dyDescent="0.25"/>
  <cols>
    <col min="2" max="2" width="5.42578125" customWidth="1"/>
    <col min="3" max="3" width="36.140625" customWidth="1"/>
    <col min="4" max="4" width="6.7109375" customWidth="1"/>
    <col min="5" max="5" width="7.42578125" customWidth="1"/>
    <col min="6" max="6" width="6" customWidth="1"/>
    <col min="7" max="7" width="6.5703125" customWidth="1"/>
    <col min="8" max="8" width="4.7109375" customWidth="1"/>
    <col min="9" max="9" width="4" customWidth="1"/>
    <col min="10" max="10" width="9.140625" customWidth="1"/>
    <col min="11" max="11" width="5.42578125" customWidth="1"/>
    <col min="12" max="12" width="6" customWidth="1"/>
    <col min="13" max="13" width="12" customWidth="1"/>
    <col min="14" max="14" width="7.28515625" customWidth="1"/>
    <col min="15" max="15" width="8.28515625" customWidth="1"/>
    <col min="16" max="16" width="5.28515625" customWidth="1"/>
    <col min="17" max="17" width="5.140625" customWidth="1"/>
    <col min="18" max="18" width="7.28515625" customWidth="1"/>
    <col min="19" max="19" width="5.85546875" customWidth="1"/>
    <col min="20" max="20" width="9.140625" customWidth="1"/>
    <col min="21" max="21" width="7.85546875" customWidth="1"/>
    <col min="22" max="23" width="5.140625" customWidth="1"/>
    <col min="24" max="24" width="8.28515625" customWidth="1"/>
    <col min="25" max="25" width="5.5703125" customWidth="1"/>
    <col min="26" max="26" width="9.28515625" customWidth="1"/>
    <col min="27" max="27" width="10" customWidth="1"/>
    <col min="28" max="28" width="8.5703125" customWidth="1"/>
    <col min="29" max="29" width="10" customWidth="1"/>
    <col min="30" max="31" width="5" customWidth="1"/>
    <col min="32" max="32" width="8.5703125" customWidth="1"/>
  </cols>
  <sheetData>
    <row r="2" spans="1:36" x14ac:dyDescent="0.25">
      <c r="A2" s="42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x14ac:dyDescent="0.25">
      <c r="A3" s="42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6" x14ac:dyDescent="0.25">
      <c r="A4" s="42" t="s">
        <v>156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6" spans="1:36" x14ac:dyDescent="0.25">
      <c r="B6" s="43" t="s">
        <v>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</row>
    <row r="7" spans="1:36" ht="33" customHeight="1" x14ac:dyDescent="0.25">
      <c r="B7" s="44" t="s">
        <v>0</v>
      </c>
      <c r="C7" s="44" t="s">
        <v>10</v>
      </c>
      <c r="D7" s="46" t="s">
        <v>24</v>
      </c>
      <c r="E7" s="47"/>
      <c r="F7" s="47"/>
      <c r="G7" s="48"/>
      <c r="H7" s="35" t="s">
        <v>11</v>
      </c>
      <c r="I7" s="37" t="s">
        <v>12</v>
      </c>
      <c r="J7" s="41" t="s">
        <v>13</v>
      </c>
      <c r="K7" s="49" t="s">
        <v>25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35" t="s">
        <v>11</v>
      </c>
      <c r="W7" s="37" t="s">
        <v>12</v>
      </c>
      <c r="X7" s="41" t="s">
        <v>13</v>
      </c>
      <c r="Y7" s="39" t="s">
        <v>26</v>
      </c>
      <c r="Z7" s="40"/>
      <c r="AA7" s="40"/>
      <c r="AB7" s="40"/>
      <c r="AC7" s="40"/>
      <c r="AD7" s="35" t="s">
        <v>11</v>
      </c>
      <c r="AE7" s="37" t="s">
        <v>12</v>
      </c>
      <c r="AF7" s="41" t="s">
        <v>13</v>
      </c>
      <c r="AG7" s="35" t="s">
        <v>11</v>
      </c>
      <c r="AH7" s="37" t="s">
        <v>12</v>
      </c>
      <c r="AI7" s="41" t="s">
        <v>13</v>
      </c>
    </row>
    <row r="8" spans="1:36" ht="225" customHeight="1" thickBot="1" x14ac:dyDescent="0.3">
      <c r="B8" s="44"/>
      <c r="C8" s="45"/>
      <c r="D8" s="12" t="s">
        <v>28</v>
      </c>
      <c r="E8" s="12" t="s">
        <v>29</v>
      </c>
      <c r="F8" s="12" t="s">
        <v>30</v>
      </c>
      <c r="G8" s="12" t="s">
        <v>31</v>
      </c>
      <c r="H8" s="36"/>
      <c r="I8" s="38"/>
      <c r="J8" s="41"/>
      <c r="K8" s="12" t="s">
        <v>32</v>
      </c>
      <c r="L8" s="12" t="s">
        <v>33</v>
      </c>
      <c r="M8" s="12" t="s">
        <v>34</v>
      </c>
      <c r="N8" s="12" t="s">
        <v>35</v>
      </c>
      <c r="O8" s="12" t="s">
        <v>36</v>
      </c>
      <c r="P8" s="12" t="s">
        <v>37</v>
      </c>
      <c r="Q8" s="12" t="s">
        <v>38</v>
      </c>
      <c r="R8" s="12" t="s">
        <v>39</v>
      </c>
      <c r="S8" s="12" t="s">
        <v>40</v>
      </c>
      <c r="T8" s="12" t="s">
        <v>41</v>
      </c>
      <c r="U8" s="12" t="s">
        <v>42</v>
      </c>
      <c r="V8" s="36"/>
      <c r="W8" s="38"/>
      <c r="X8" s="41"/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36"/>
      <c r="AE8" s="38"/>
      <c r="AF8" s="41"/>
      <c r="AG8" s="36"/>
      <c r="AH8" s="38"/>
      <c r="AI8" s="41"/>
    </row>
    <row r="9" spans="1:36" ht="15.75" thickBot="1" x14ac:dyDescent="0.3">
      <c r="B9" s="23">
        <v>1</v>
      </c>
      <c r="C9" s="54" t="s">
        <v>157</v>
      </c>
      <c r="D9" s="53">
        <v>2</v>
      </c>
      <c r="E9" s="51">
        <v>2</v>
      </c>
      <c r="F9" s="51">
        <v>2</v>
      </c>
      <c r="G9" s="51">
        <v>2</v>
      </c>
      <c r="H9" s="6">
        <f t="shared" ref="H9:H29" si="0">SUM(D9:G9)</f>
        <v>8</v>
      </c>
      <c r="I9" s="8">
        <f t="shared" ref="I9:I29" si="1">AVERAGE(D9:G9)</f>
        <v>2</v>
      </c>
      <c r="J9" s="52" t="str">
        <f t="shared" ref="J9:J29" si="2">IF(B9="","",VLOOKUP(I9,$J$97:$K$99,2,TRUE))</f>
        <v>ІІ ур</v>
      </c>
      <c r="K9" s="51">
        <v>2</v>
      </c>
      <c r="L9" s="51">
        <v>2</v>
      </c>
      <c r="M9" s="51">
        <v>2</v>
      </c>
      <c r="N9" s="51">
        <v>2</v>
      </c>
      <c r="O9" s="51">
        <v>2</v>
      </c>
      <c r="P9" s="51">
        <v>2</v>
      </c>
      <c r="Q9" s="51">
        <v>2</v>
      </c>
      <c r="R9" s="51">
        <v>2</v>
      </c>
      <c r="S9" s="51">
        <v>2</v>
      </c>
      <c r="T9" s="51">
        <v>2</v>
      </c>
      <c r="U9" s="51">
        <v>2</v>
      </c>
      <c r="V9" s="6">
        <f t="shared" ref="V9:V29" si="3">SUM(K9:U9)</f>
        <v>22</v>
      </c>
      <c r="W9" s="8">
        <f t="shared" ref="W9:W29" si="4">AVERAGE(V9/11)</f>
        <v>2</v>
      </c>
      <c r="X9" s="52" t="str">
        <f t="shared" ref="X9:X29" si="5">IF(P9="","",VLOOKUP(W9,$J$97:$K$99,2,TRUE))</f>
        <v>ІІ ур</v>
      </c>
      <c r="Y9" s="51">
        <v>2</v>
      </c>
      <c r="Z9" s="51">
        <v>2</v>
      </c>
      <c r="AA9" s="51">
        <v>2</v>
      </c>
      <c r="AB9" s="51">
        <v>2</v>
      </c>
      <c r="AC9" s="51">
        <v>2</v>
      </c>
      <c r="AD9" s="6">
        <f t="shared" ref="AD9:AD29" si="6">SUM(Y9:AC9)</f>
        <v>10</v>
      </c>
      <c r="AE9" s="8">
        <f t="shared" ref="AE9:AE29" si="7">AVERAGE(AD9/5)</f>
        <v>2</v>
      </c>
      <c r="AF9" s="52" t="str">
        <f t="shared" ref="AF9:AF29" si="8">IF(X9="","",VLOOKUP(AE9,$J$97:$K$99,2,TRUE))</f>
        <v>ІІ ур</v>
      </c>
      <c r="AG9" s="7">
        <f t="shared" ref="AG9:AG29" si="9">H9+V9+AD9</f>
        <v>40</v>
      </c>
      <c r="AH9" s="9">
        <f t="shared" ref="AH9:AH29" si="10">AG9/20</f>
        <v>2</v>
      </c>
      <c r="AI9" s="52" t="str">
        <f t="shared" ref="AI9:AI29" si="11">IF(AA9="","",VLOOKUP(AH9,$J$97:$K$99,2,TRUE))</f>
        <v>ІІ ур</v>
      </c>
    </row>
    <row r="10" spans="1:36" ht="15" customHeight="1" thickBot="1" x14ac:dyDescent="0.3">
      <c r="B10" s="23">
        <v>2</v>
      </c>
      <c r="C10" s="55" t="s">
        <v>158</v>
      </c>
      <c r="D10" s="53">
        <v>2</v>
      </c>
      <c r="E10" s="51">
        <v>2</v>
      </c>
      <c r="F10" s="51">
        <v>2</v>
      </c>
      <c r="G10" s="51">
        <v>2</v>
      </c>
      <c r="H10" s="6">
        <f t="shared" si="0"/>
        <v>8</v>
      </c>
      <c r="I10" s="8">
        <f t="shared" si="1"/>
        <v>2</v>
      </c>
      <c r="J10" s="52" t="str">
        <f t="shared" si="2"/>
        <v>ІІ ур</v>
      </c>
      <c r="K10" s="51">
        <v>2</v>
      </c>
      <c r="L10" s="51">
        <v>2</v>
      </c>
      <c r="M10" s="51">
        <v>2</v>
      </c>
      <c r="N10" s="51">
        <v>2</v>
      </c>
      <c r="O10" s="51">
        <v>2</v>
      </c>
      <c r="P10" s="51">
        <v>2</v>
      </c>
      <c r="Q10" s="51">
        <v>2</v>
      </c>
      <c r="R10" s="51">
        <v>2</v>
      </c>
      <c r="S10" s="51">
        <v>2</v>
      </c>
      <c r="T10" s="51">
        <v>2</v>
      </c>
      <c r="U10" s="51">
        <v>2</v>
      </c>
      <c r="V10" s="6">
        <f t="shared" si="3"/>
        <v>22</v>
      </c>
      <c r="W10" s="8">
        <f t="shared" si="4"/>
        <v>2</v>
      </c>
      <c r="X10" s="52" t="str">
        <f t="shared" si="5"/>
        <v>ІІ ур</v>
      </c>
      <c r="Y10" s="51">
        <v>2</v>
      </c>
      <c r="Z10" s="51">
        <v>2</v>
      </c>
      <c r="AA10" s="51">
        <v>2</v>
      </c>
      <c r="AB10" s="51">
        <v>2</v>
      </c>
      <c r="AC10" s="51">
        <v>2</v>
      </c>
      <c r="AD10" s="6">
        <f t="shared" si="6"/>
        <v>10</v>
      </c>
      <c r="AE10" s="8">
        <f t="shared" si="7"/>
        <v>2</v>
      </c>
      <c r="AF10" s="52" t="str">
        <f t="shared" si="8"/>
        <v>ІІ ур</v>
      </c>
      <c r="AG10" s="7">
        <f t="shared" si="9"/>
        <v>40</v>
      </c>
      <c r="AH10" s="9">
        <f t="shared" si="10"/>
        <v>2</v>
      </c>
      <c r="AI10" s="52" t="str">
        <f t="shared" si="11"/>
        <v>ІІ ур</v>
      </c>
    </row>
    <row r="11" spans="1:36" ht="27" customHeight="1" thickBot="1" x14ac:dyDescent="0.3">
      <c r="B11" s="23">
        <v>3</v>
      </c>
      <c r="C11" s="55" t="s">
        <v>159</v>
      </c>
      <c r="D11" s="53">
        <v>2</v>
      </c>
      <c r="E11" s="51">
        <v>2</v>
      </c>
      <c r="F11" s="51">
        <v>2</v>
      </c>
      <c r="G11" s="51">
        <v>2</v>
      </c>
      <c r="H11" s="6">
        <f t="shared" si="0"/>
        <v>8</v>
      </c>
      <c r="I11" s="8">
        <f t="shared" si="1"/>
        <v>2</v>
      </c>
      <c r="J11" s="52" t="str">
        <f t="shared" si="2"/>
        <v>ІІ ур</v>
      </c>
      <c r="K11" s="51">
        <v>2</v>
      </c>
      <c r="L11" s="51">
        <v>2</v>
      </c>
      <c r="M11" s="51">
        <v>2</v>
      </c>
      <c r="N11" s="51">
        <v>2</v>
      </c>
      <c r="O11" s="51">
        <v>2</v>
      </c>
      <c r="P11" s="51">
        <v>2</v>
      </c>
      <c r="Q11" s="51">
        <v>2</v>
      </c>
      <c r="R11" s="51">
        <v>2</v>
      </c>
      <c r="S11" s="51">
        <v>2</v>
      </c>
      <c r="T11" s="51">
        <v>2</v>
      </c>
      <c r="U11" s="51">
        <v>2</v>
      </c>
      <c r="V11" s="6">
        <f t="shared" si="3"/>
        <v>22</v>
      </c>
      <c r="W11" s="8">
        <f t="shared" si="4"/>
        <v>2</v>
      </c>
      <c r="X11" s="52" t="str">
        <f t="shared" si="5"/>
        <v>ІІ ур</v>
      </c>
      <c r="Y11" s="51">
        <v>2</v>
      </c>
      <c r="Z11" s="51">
        <v>2</v>
      </c>
      <c r="AA11" s="51">
        <v>2</v>
      </c>
      <c r="AB11" s="51">
        <v>2</v>
      </c>
      <c r="AC11" s="51">
        <v>2</v>
      </c>
      <c r="AD11" s="6">
        <f t="shared" si="6"/>
        <v>10</v>
      </c>
      <c r="AE11" s="8">
        <f t="shared" si="7"/>
        <v>2</v>
      </c>
      <c r="AF11" s="52" t="str">
        <f t="shared" si="8"/>
        <v>ІІ ур</v>
      </c>
      <c r="AG11" s="7">
        <f t="shared" si="9"/>
        <v>40</v>
      </c>
      <c r="AH11" s="9">
        <f t="shared" si="10"/>
        <v>2</v>
      </c>
      <c r="AI11" s="52" t="str">
        <f t="shared" si="11"/>
        <v>ІІ ур</v>
      </c>
    </row>
    <row r="12" spans="1:36" ht="15.75" thickBot="1" x14ac:dyDescent="0.3">
      <c r="B12" s="23">
        <v>4</v>
      </c>
      <c r="C12" s="55" t="s">
        <v>160</v>
      </c>
      <c r="D12" s="53">
        <v>2</v>
      </c>
      <c r="E12" s="51">
        <v>2</v>
      </c>
      <c r="F12" s="51">
        <v>2</v>
      </c>
      <c r="G12" s="51">
        <v>2</v>
      </c>
      <c r="H12" s="6">
        <f t="shared" si="0"/>
        <v>8</v>
      </c>
      <c r="I12" s="8">
        <f t="shared" si="1"/>
        <v>2</v>
      </c>
      <c r="J12" s="52" t="str">
        <f t="shared" si="2"/>
        <v>ІІ ур</v>
      </c>
      <c r="K12" s="51">
        <v>2</v>
      </c>
      <c r="L12" s="51">
        <v>2</v>
      </c>
      <c r="M12" s="51">
        <v>2</v>
      </c>
      <c r="N12" s="51">
        <v>2</v>
      </c>
      <c r="O12" s="51">
        <v>2</v>
      </c>
      <c r="P12" s="51">
        <v>2</v>
      </c>
      <c r="Q12" s="51">
        <v>2</v>
      </c>
      <c r="R12" s="51">
        <v>2</v>
      </c>
      <c r="S12" s="51">
        <v>2</v>
      </c>
      <c r="T12" s="51">
        <v>2</v>
      </c>
      <c r="U12" s="51">
        <v>2</v>
      </c>
      <c r="V12" s="6">
        <f t="shared" si="3"/>
        <v>22</v>
      </c>
      <c r="W12" s="8">
        <f t="shared" si="4"/>
        <v>2</v>
      </c>
      <c r="X12" s="52" t="str">
        <f t="shared" si="5"/>
        <v>ІІ ур</v>
      </c>
      <c r="Y12" s="51">
        <v>2</v>
      </c>
      <c r="Z12" s="51">
        <v>2</v>
      </c>
      <c r="AA12" s="51">
        <v>2</v>
      </c>
      <c r="AB12" s="51">
        <v>2</v>
      </c>
      <c r="AC12" s="51">
        <v>2</v>
      </c>
      <c r="AD12" s="6">
        <f t="shared" si="6"/>
        <v>10</v>
      </c>
      <c r="AE12" s="8">
        <f t="shared" si="7"/>
        <v>2</v>
      </c>
      <c r="AF12" s="52" t="str">
        <f t="shared" si="8"/>
        <v>ІІ ур</v>
      </c>
      <c r="AG12" s="7">
        <f t="shared" si="9"/>
        <v>40</v>
      </c>
      <c r="AH12" s="9">
        <f t="shared" si="10"/>
        <v>2</v>
      </c>
      <c r="AI12" s="52" t="str">
        <f t="shared" si="11"/>
        <v>ІІ ур</v>
      </c>
    </row>
    <row r="13" spans="1:36" ht="15.75" thickBot="1" x14ac:dyDescent="0.3">
      <c r="B13" s="23">
        <v>5</v>
      </c>
      <c r="C13" s="55" t="s">
        <v>161</v>
      </c>
      <c r="D13" s="53">
        <v>2</v>
      </c>
      <c r="E13" s="51">
        <v>2</v>
      </c>
      <c r="F13" s="51">
        <v>2</v>
      </c>
      <c r="G13" s="51">
        <v>2</v>
      </c>
      <c r="H13" s="6">
        <f t="shared" si="0"/>
        <v>8</v>
      </c>
      <c r="I13" s="8">
        <f t="shared" si="1"/>
        <v>2</v>
      </c>
      <c r="J13" s="52" t="str">
        <f t="shared" si="2"/>
        <v>ІІ ур</v>
      </c>
      <c r="K13" s="51">
        <v>2</v>
      </c>
      <c r="L13" s="51">
        <v>2</v>
      </c>
      <c r="M13" s="51">
        <v>2</v>
      </c>
      <c r="N13" s="51">
        <v>2</v>
      </c>
      <c r="O13" s="51">
        <v>2</v>
      </c>
      <c r="P13" s="51">
        <v>2</v>
      </c>
      <c r="Q13" s="51">
        <v>2</v>
      </c>
      <c r="R13" s="51">
        <v>2</v>
      </c>
      <c r="S13" s="51">
        <v>2</v>
      </c>
      <c r="T13" s="51">
        <v>2</v>
      </c>
      <c r="U13" s="51">
        <v>2</v>
      </c>
      <c r="V13" s="6">
        <f t="shared" si="3"/>
        <v>22</v>
      </c>
      <c r="W13" s="8">
        <f t="shared" si="4"/>
        <v>2</v>
      </c>
      <c r="X13" s="52" t="str">
        <f t="shared" si="5"/>
        <v>ІІ ур</v>
      </c>
      <c r="Y13" s="51">
        <v>2</v>
      </c>
      <c r="Z13" s="51">
        <v>2</v>
      </c>
      <c r="AA13" s="51">
        <v>2</v>
      </c>
      <c r="AB13" s="51">
        <v>2</v>
      </c>
      <c r="AC13" s="51">
        <v>2</v>
      </c>
      <c r="AD13" s="6">
        <f t="shared" si="6"/>
        <v>10</v>
      </c>
      <c r="AE13" s="8">
        <f t="shared" si="7"/>
        <v>2</v>
      </c>
      <c r="AF13" s="52" t="str">
        <f t="shared" si="8"/>
        <v>ІІ ур</v>
      </c>
      <c r="AG13" s="7">
        <f t="shared" si="9"/>
        <v>40</v>
      </c>
      <c r="AH13" s="9">
        <f t="shared" si="10"/>
        <v>2</v>
      </c>
      <c r="AI13" s="52" t="str">
        <f t="shared" si="11"/>
        <v>ІІ ур</v>
      </c>
    </row>
    <row r="14" spans="1:36" ht="15" customHeight="1" thickBot="1" x14ac:dyDescent="0.3">
      <c r="B14" s="23">
        <v>6</v>
      </c>
      <c r="C14" s="56" t="s">
        <v>162</v>
      </c>
      <c r="D14" s="53">
        <v>2</v>
      </c>
      <c r="E14" s="51">
        <v>2</v>
      </c>
      <c r="F14" s="51">
        <v>2</v>
      </c>
      <c r="G14" s="51">
        <v>2</v>
      </c>
      <c r="H14" s="6">
        <f t="shared" si="0"/>
        <v>8</v>
      </c>
      <c r="I14" s="8">
        <f t="shared" si="1"/>
        <v>2</v>
      </c>
      <c r="J14" s="52" t="str">
        <f t="shared" si="2"/>
        <v>ІІ ур</v>
      </c>
      <c r="K14" s="51">
        <v>2</v>
      </c>
      <c r="L14" s="51">
        <v>2</v>
      </c>
      <c r="M14" s="51">
        <v>2</v>
      </c>
      <c r="N14" s="51">
        <v>2</v>
      </c>
      <c r="O14" s="51">
        <v>2</v>
      </c>
      <c r="P14" s="51">
        <v>2</v>
      </c>
      <c r="Q14" s="51">
        <v>2</v>
      </c>
      <c r="R14" s="51">
        <v>2</v>
      </c>
      <c r="S14" s="51">
        <v>2</v>
      </c>
      <c r="T14" s="51">
        <v>2</v>
      </c>
      <c r="U14" s="51">
        <v>2</v>
      </c>
      <c r="V14" s="6">
        <f t="shared" si="3"/>
        <v>22</v>
      </c>
      <c r="W14" s="8">
        <f t="shared" si="4"/>
        <v>2</v>
      </c>
      <c r="X14" s="52" t="str">
        <f t="shared" si="5"/>
        <v>ІІ ур</v>
      </c>
      <c r="Y14" s="51">
        <v>2</v>
      </c>
      <c r="Z14" s="51">
        <v>2</v>
      </c>
      <c r="AA14" s="51">
        <v>2</v>
      </c>
      <c r="AB14" s="51">
        <v>2</v>
      </c>
      <c r="AC14" s="51">
        <v>2</v>
      </c>
      <c r="AD14" s="6">
        <f t="shared" si="6"/>
        <v>10</v>
      </c>
      <c r="AE14" s="8">
        <f t="shared" si="7"/>
        <v>2</v>
      </c>
      <c r="AF14" s="52" t="str">
        <f t="shared" si="8"/>
        <v>ІІ ур</v>
      </c>
      <c r="AG14" s="7">
        <f t="shared" si="9"/>
        <v>40</v>
      </c>
      <c r="AH14" s="9">
        <f t="shared" si="10"/>
        <v>2</v>
      </c>
      <c r="AI14" s="52" t="str">
        <f t="shared" si="11"/>
        <v>ІІ ур</v>
      </c>
    </row>
    <row r="15" spans="1:36" ht="15.75" customHeight="1" thickBot="1" x14ac:dyDescent="0.3">
      <c r="B15" s="23">
        <v>7</v>
      </c>
      <c r="C15" s="55" t="s">
        <v>163</v>
      </c>
      <c r="D15" s="53">
        <v>2</v>
      </c>
      <c r="E15" s="51">
        <v>2</v>
      </c>
      <c r="F15" s="51">
        <v>2</v>
      </c>
      <c r="G15" s="51">
        <v>2</v>
      </c>
      <c r="H15" s="6">
        <f t="shared" si="0"/>
        <v>8</v>
      </c>
      <c r="I15" s="8">
        <f t="shared" si="1"/>
        <v>2</v>
      </c>
      <c r="J15" s="52" t="str">
        <f t="shared" si="2"/>
        <v>ІІ ур</v>
      </c>
      <c r="K15" s="51">
        <v>2</v>
      </c>
      <c r="L15" s="51">
        <v>2</v>
      </c>
      <c r="M15" s="51">
        <v>2</v>
      </c>
      <c r="N15" s="51">
        <v>2</v>
      </c>
      <c r="O15" s="51">
        <v>2</v>
      </c>
      <c r="P15" s="51">
        <v>2</v>
      </c>
      <c r="Q15" s="51">
        <v>2</v>
      </c>
      <c r="R15" s="51">
        <v>2</v>
      </c>
      <c r="S15" s="51">
        <v>2</v>
      </c>
      <c r="T15" s="51">
        <v>2</v>
      </c>
      <c r="U15" s="51">
        <v>2</v>
      </c>
      <c r="V15" s="6">
        <f t="shared" si="3"/>
        <v>22</v>
      </c>
      <c r="W15" s="8">
        <f t="shared" si="4"/>
        <v>2</v>
      </c>
      <c r="X15" s="52" t="str">
        <f t="shared" si="5"/>
        <v>ІІ ур</v>
      </c>
      <c r="Y15" s="51">
        <v>2</v>
      </c>
      <c r="Z15" s="51">
        <v>2</v>
      </c>
      <c r="AA15" s="51">
        <v>2</v>
      </c>
      <c r="AB15" s="51">
        <v>2</v>
      </c>
      <c r="AC15" s="51">
        <v>2</v>
      </c>
      <c r="AD15" s="6">
        <f t="shared" si="6"/>
        <v>10</v>
      </c>
      <c r="AE15" s="8">
        <f t="shared" si="7"/>
        <v>2</v>
      </c>
      <c r="AF15" s="52" t="str">
        <f t="shared" si="8"/>
        <v>ІІ ур</v>
      </c>
      <c r="AG15" s="7">
        <f t="shared" si="9"/>
        <v>40</v>
      </c>
      <c r="AH15" s="9">
        <f t="shared" si="10"/>
        <v>2</v>
      </c>
      <c r="AI15" s="52" t="str">
        <f t="shared" si="11"/>
        <v>ІІ ур</v>
      </c>
    </row>
    <row r="16" spans="1:36" ht="15.75" thickBot="1" x14ac:dyDescent="0.3">
      <c r="B16" s="23">
        <v>8</v>
      </c>
      <c r="C16" s="55" t="s">
        <v>164</v>
      </c>
      <c r="D16" s="53">
        <v>2</v>
      </c>
      <c r="E16" s="51">
        <v>2</v>
      </c>
      <c r="F16" s="51">
        <v>2</v>
      </c>
      <c r="G16" s="51">
        <v>2</v>
      </c>
      <c r="H16" s="6">
        <f t="shared" si="0"/>
        <v>8</v>
      </c>
      <c r="I16" s="8">
        <f t="shared" si="1"/>
        <v>2</v>
      </c>
      <c r="J16" s="52" t="str">
        <f t="shared" si="2"/>
        <v>ІІ ур</v>
      </c>
      <c r="K16" s="51">
        <v>2</v>
      </c>
      <c r="L16" s="51">
        <v>2</v>
      </c>
      <c r="M16" s="51">
        <v>2</v>
      </c>
      <c r="N16" s="51">
        <v>2</v>
      </c>
      <c r="O16" s="51">
        <v>2</v>
      </c>
      <c r="P16" s="51">
        <v>2</v>
      </c>
      <c r="Q16" s="51">
        <v>2</v>
      </c>
      <c r="R16" s="51">
        <v>2</v>
      </c>
      <c r="S16" s="51">
        <v>2</v>
      </c>
      <c r="T16" s="51">
        <v>2</v>
      </c>
      <c r="U16" s="51">
        <v>2</v>
      </c>
      <c r="V16" s="6">
        <f t="shared" si="3"/>
        <v>22</v>
      </c>
      <c r="W16" s="8">
        <f t="shared" si="4"/>
        <v>2</v>
      </c>
      <c r="X16" s="52" t="str">
        <f t="shared" si="5"/>
        <v>ІІ ур</v>
      </c>
      <c r="Y16" s="51">
        <v>2</v>
      </c>
      <c r="Z16" s="51">
        <v>2</v>
      </c>
      <c r="AA16" s="51">
        <v>2</v>
      </c>
      <c r="AB16" s="51">
        <v>2</v>
      </c>
      <c r="AC16" s="51">
        <v>2</v>
      </c>
      <c r="AD16" s="6">
        <f t="shared" si="6"/>
        <v>10</v>
      </c>
      <c r="AE16" s="8">
        <f t="shared" si="7"/>
        <v>2</v>
      </c>
      <c r="AF16" s="52" t="str">
        <f t="shared" si="8"/>
        <v>ІІ ур</v>
      </c>
      <c r="AG16" s="7">
        <f t="shared" si="9"/>
        <v>40</v>
      </c>
      <c r="AH16" s="9">
        <f t="shared" si="10"/>
        <v>2</v>
      </c>
      <c r="AI16" s="52" t="str">
        <f t="shared" si="11"/>
        <v>ІІ ур</v>
      </c>
    </row>
    <row r="17" spans="2:35" ht="15.75" thickBot="1" x14ac:dyDescent="0.3">
      <c r="B17" s="23">
        <v>9</v>
      </c>
      <c r="C17" s="55" t="s">
        <v>165</v>
      </c>
      <c r="D17" s="53">
        <v>2</v>
      </c>
      <c r="E17" s="51">
        <v>2</v>
      </c>
      <c r="F17" s="51">
        <v>2</v>
      </c>
      <c r="G17" s="51">
        <v>2</v>
      </c>
      <c r="H17" s="6">
        <f t="shared" si="0"/>
        <v>8</v>
      </c>
      <c r="I17" s="8">
        <f t="shared" si="1"/>
        <v>2</v>
      </c>
      <c r="J17" s="52" t="str">
        <f t="shared" si="2"/>
        <v>ІІ ур</v>
      </c>
      <c r="K17" s="51">
        <v>2</v>
      </c>
      <c r="L17" s="51">
        <v>2</v>
      </c>
      <c r="M17" s="51">
        <v>2</v>
      </c>
      <c r="N17" s="51">
        <v>2</v>
      </c>
      <c r="O17" s="51">
        <v>2</v>
      </c>
      <c r="P17" s="51">
        <v>2</v>
      </c>
      <c r="Q17" s="51">
        <v>2</v>
      </c>
      <c r="R17" s="51">
        <v>2</v>
      </c>
      <c r="S17" s="51">
        <v>2</v>
      </c>
      <c r="T17" s="51">
        <v>2</v>
      </c>
      <c r="U17" s="51">
        <v>2</v>
      </c>
      <c r="V17" s="6">
        <f t="shared" si="3"/>
        <v>22</v>
      </c>
      <c r="W17" s="8">
        <f t="shared" si="4"/>
        <v>2</v>
      </c>
      <c r="X17" s="52" t="str">
        <f t="shared" si="5"/>
        <v>ІІ ур</v>
      </c>
      <c r="Y17" s="51">
        <v>2</v>
      </c>
      <c r="Z17" s="51">
        <v>2</v>
      </c>
      <c r="AA17" s="51">
        <v>2</v>
      </c>
      <c r="AB17" s="51">
        <v>2</v>
      </c>
      <c r="AC17" s="51">
        <v>2</v>
      </c>
      <c r="AD17" s="6">
        <f t="shared" si="6"/>
        <v>10</v>
      </c>
      <c r="AE17" s="8">
        <f t="shared" si="7"/>
        <v>2</v>
      </c>
      <c r="AF17" s="52" t="str">
        <f t="shared" si="8"/>
        <v>ІІ ур</v>
      </c>
      <c r="AG17" s="7">
        <f t="shared" si="9"/>
        <v>40</v>
      </c>
      <c r="AH17" s="9">
        <f t="shared" si="10"/>
        <v>2</v>
      </c>
      <c r="AI17" s="52" t="str">
        <f t="shared" si="11"/>
        <v>ІІ ур</v>
      </c>
    </row>
    <row r="18" spans="2:35" ht="15.75" thickBot="1" x14ac:dyDescent="0.3">
      <c r="B18" s="23">
        <v>10</v>
      </c>
      <c r="C18" s="56" t="s">
        <v>166</v>
      </c>
      <c r="D18" s="53">
        <v>2</v>
      </c>
      <c r="E18" s="51">
        <v>2</v>
      </c>
      <c r="F18" s="51">
        <v>2</v>
      </c>
      <c r="G18" s="51">
        <v>2</v>
      </c>
      <c r="H18" s="6">
        <f t="shared" si="0"/>
        <v>8</v>
      </c>
      <c r="I18" s="8">
        <f t="shared" si="1"/>
        <v>2</v>
      </c>
      <c r="J18" s="52" t="str">
        <f t="shared" si="2"/>
        <v>ІІ ур</v>
      </c>
      <c r="K18" s="51">
        <v>2</v>
      </c>
      <c r="L18" s="51">
        <v>2</v>
      </c>
      <c r="M18" s="51">
        <v>2</v>
      </c>
      <c r="N18" s="51">
        <v>2</v>
      </c>
      <c r="O18" s="51">
        <v>2</v>
      </c>
      <c r="P18" s="51">
        <v>2</v>
      </c>
      <c r="Q18" s="51">
        <v>2</v>
      </c>
      <c r="R18" s="51">
        <v>2</v>
      </c>
      <c r="S18" s="51">
        <v>2</v>
      </c>
      <c r="T18" s="51">
        <v>2</v>
      </c>
      <c r="U18" s="51">
        <v>2</v>
      </c>
      <c r="V18" s="6">
        <f t="shared" si="3"/>
        <v>22</v>
      </c>
      <c r="W18" s="8">
        <f t="shared" si="4"/>
        <v>2</v>
      </c>
      <c r="X18" s="52" t="str">
        <f t="shared" si="5"/>
        <v>ІІ ур</v>
      </c>
      <c r="Y18" s="51">
        <v>2</v>
      </c>
      <c r="Z18" s="51">
        <v>2</v>
      </c>
      <c r="AA18" s="51">
        <v>2</v>
      </c>
      <c r="AB18" s="51">
        <v>2</v>
      </c>
      <c r="AC18" s="51">
        <v>2</v>
      </c>
      <c r="AD18" s="6">
        <f t="shared" si="6"/>
        <v>10</v>
      </c>
      <c r="AE18" s="8">
        <f t="shared" si="7"/>
        <v>2</v>
      </c>
      <c r="AF18" s="52" t="str">
        <f t="shared" si="8"/>
        <v>ІІ ур</v>
      </c>
      <c r="AG18" s="7">
        <f t="shared" si="9"/>
        <v>40</v>
      </c>
      <c r="AH18" s="9">
        <f t="shared" si="10"/>
        <v>2</v>
      </c>
      <c r="AI18" s="52" t="str">
        <f t="shared" si="11"/>
        <v>ІІ ур</v>
      </c>
    </row>
    <row r="19" spans="2:35" ht="15.75" thickBot="1" x14ac:dyDescent="0.3">
      <c r="B19" s="23">
        <v>11</v>
      </c>
      <c r="C19" s="55" t="s">
        <v>167</v>
      </c>
      <c r="D19" s="53">
        <v>2</v>
      </c>
      <c r="E19" s="51">
        <v>2</v>
      </c>
      <c r="F19" s="51">
        <v>2</v>
      </c>
      <c r="G19" s="51">
        <v>2</v>
      </c>
      <c r="H19" s="6">
        <f t="shared" si="0"/>
        <v>8</v>
      </c>
      <c r="I19" s="8">
        <f t="shared" si="1"/>
        <v>2</v>
      </c>
      <c r="J19" s="52" t="str">
        <f t="shared" si="2"/>
        <v>ІІ ур</v>
      </c>
      <c r="K19" s="51">
        <v>2</v>
      </c>
      <c r="L19" s="51">
        <v>2</v>
      </c>
      <c r="M19" s="51">
        <v>2</v>
      </c>
      <c r="N19" s="51">
        <v>2</v>
      </c>
      <c r="O19" s="51">
        <v>2</v>
      </c>
      <c r="P19" s="51">
        <v>2</v>
      </c>
      <c r="Q19" s="51">
        <v>2</v>
      </c>
      <c r="R19" s="51">
        <v>2</v>
      </c>
      <c r="S19" s="51">
        <v>2</v>
      </c>
      <c r="T19" s="51">
        <v>2</v>
      </c>
      <c r="U19" s="51">
        <v>2</v>
      </c>
      <c r="V19" s="6">
        <f t="shared" si="3"/>
        <v>22</v>
      </c>
      <c r="W19" s="8">
        <f t="shared" si="4"/>
        <v>2</v>
      </c>
      <c r="X19" s="52" t="str">
        <f t="shared" si="5"/>
        <v>ІІ ур</v>
      </c>
      <c r="Y19" s="51">
        <v>2</v>
      </c>
      <c r="Z19" s="51">
        <v>2</v>
      </c>
      <c r="AA19" s="51">
        <v>2</v>
      </c>
      <c r="AB19" s="51">
        <v>2</v>
      </c>
      <c r="AC19" s="51">
        <v>2</v>
      </c>
      <c r="AD19" s="6">
        <f t="shared" si="6"/>
        <v>10</v>
      </c>
      <c r="AE19" s="8">
        <f t="shared" si="7"/>
        <v>2</v>
      </c>
      <c r="AF19" s="52" t="str">
        <f t="shared" si="8"/>
        <v>ІІ ур</v>
      </c>
      <c r="AG19" s="7">
        <f t="shared" si="9"/>
        <v>40</v>
      </c>
      <c r="AH19" s="9">
        <f t="shared" si="10"/>
        <v>2</v>
      </c>
      <c r="AI19" s="52" t="str">
        <f t="shared" si="11"/>
        <v>ІІ ур</v>
      </c>
    </row>
    <row r="20" spans="2:35" ht="15.75" thickBot="1" x14ac:dyDescent="0.3">
      <c r="B20" s="23">
        <v>12</v>
      </c>
      <c r="C20" s="56" t="s">
        <v>168</v>
      </c>
      <c r="D20" s="53">
        <v>2</v>
      </c>
      <c r="E20" s="51">
        <v>2</v>
      </c>
      <c r="F20" s="51">
        <v>2</v>
      </c>
      <c r="G20" s="51">
        <v>2</v>
      </c>
      <c r="H20" s="6">
        <f t="shared" si="0"/>
        <v>8</v>
      </c>
      <c r="I20" s="8">
        <f t="shared" si="1"/>
        <v>2</v>
      </c>
      <c r="J20" s="52" t="str">
        <f t="shared" si="2"/>
        <v>ІІ ур</v>
      </c>
      <c r="K20" s="51">
        <v>2</v>
      </c>
      <c r="L20" s="51">
        <v>2</v>
      </c>
      <c r="M20" s="51">
        <v>2</v>
      </c>
      <c r="N20" s="51">
        <v>2</v>
      </c>
      <c r="O20" s="51">
        <v>2</v>
      </c>
      <c r="P20" s="51">
        <v>2</v>
      </c>
      <c r="Q20" s="51">
        <v>2</v>
      </c>
      <c r="R20" s="51">
        <v>2</v>
      </c>
      <c r="S20" s="51">
        <v>2</v>
      </c>
      <c r="T20" s="51">
        <v>2</v>
      </c>
      <c r="U20" s="51">
        <v>2</v>
      </c>
      <c r="V20" s="6">
        <f t="shared" si="3"/>
        <v>22</v>
      </c>
      <c r="W20" s="8">
        <f t="shared" si="4"/>
        <v>2</v>
      </c>
      <c r="X20" s="52" t="str">
        <f t="shared" si="5"/>
        <v>ІІ ур</v>
      </c>
      <c r="Y20" s="51">
        <v>2</v>
      </c>
      <c r="Z20" s="51">
        <v>2</v>
      </c>
      <c r="AA20" s="51">
        <v>2</v>
      </c>
      <c r="AB20" s="51">
        <v>2</v>
      </c>
      <c r="AC20" s="51">
        <v>2</v>
      </c>
      <c r="AD20" s="6">
        <f t="shared" si="6"/>
        <v>10</v>
      </c>
      <c r="AE20" s="8">
        <f t="shared" si="7"/>
        <v>2</v>
      </c>
      <c r="AF20" s="52" t="str">
        <f t="shared" si="8"/>
        <v>ІІ ур</v>
      </c>
      <c r="AG20" s="7">
        <f t="shared" si="9"/>
        <v>40</v>
      </c>
      <c r="AH20" s="9">
        <f t="shared" si="10"/>
        <v>2</v>
      </c>
      <c r="AI20" s="52" t="str">
        <f t="shared" si="11"/>
        <v>ІІ ур</v>
      </c>
    </row>
    <row r="21" spans="2:35" ht="15.75" thickBot="1" x14ac:dyDescent="0.3">
      <c r="B21" s="23">
        <v>13</v>
      </c>
      <c r="C21" s="55" t="s">
        <v>169</v>
      </c>
      <c r="D21" s="53">
        <v>2</v>
      </c>
      <c r="E21" s="51">
        <v>2</v>
      </c>
      <c r="F21" s="51">
        <v>2</v>
      </c>
      <c r="G21" s="51">
        <v>2</v>
      </c>
      <c r="H21" s="6">
        <f t="shared" si="0"/>
        <v>8</v>
      </c>
      <c r="I21" s="8">
        <f t="shared" si="1"/>
        <v>2</v>
      </c>
      <c r="J21" s="52" t="str">
        <f t="shared" si="2"/>
        <v>ІІ ур</v>
      </c>
      <c r="K21" s="51">
        <v>2</v>
      </c>
      <c r="L21" s="51">
        <v>2</v>
      </c>
      <c r="M21" s="51">
        <v>2</v>
      </c>
      <c r="N21" s="51">
        <v>2</v>
      </c>
      <c r="O21" s="51">
        <v>2</v>
      </c>
      <c r="P21" s="51">
        <v>2</v>
      </c>
      <c r="Q21" s="51">
        <v>2</v>
      </c>
      <c r="R21" s="51">
        <v>2</v>
      </c>
      <c r="S21" s="51">
        <v>2</v>
      </c>
      <c r="T21" s="51">
        <v>2</v>
      </c>
      <c r="U21" s="51">
        <v>2</v>
      </c>
      <c r="V21" s="6">
        <f t="shared" si="3"/>
        <v>22</v>
      </c>
      <c r="W21" s="8">
        <f t="shared" si="4"/>
        <v>2</v>
      </c>
      <c r="X21" s="52" t="str">
        <f t="shared" si="5"/>
        <v>ІІ ур</v>
      </c>
      <c r="Y21" s="51">
        <v>2</v>
      </c>
      <c r="Z21" s="51">
        <v>2</v>
      </c>
      <c r="AA21" s="51">
        <v>2</v>
      </c>
      <c r="AB21" s="51">
        <v>2</v>
      </c>
      <c r="AC21" s="51">
        <v>2</v>
      </c>
      <c r="AD21" s="6">
        <f t="shared" si="6"/>
        <v>10</v>
      </c>
      <c r="AE21" s="8">
        <f t="shared" si="7"/>
        <v>2</v>
      </c>
      <c r="AF21" s="52" t="str">
        <f t="shared" si="8"/>
        <v>ІІ ур</v>
      </c>
      <c r="AG21" s="7">
        <f t="shared" si="9"/>
        <v>40</v>
      </c>
      <c r="AH21" s="9">
        <f t="shared" si="10"/>
        <v>2</v>
      </c>
      <c r="AI21" s="52" t="str">
        <f t="shared" si="11"/>
        <v>ІІ ур</v>
      </c>
    </row>
    <row r="22" spans="2:35" ht="15.75" thickBot="1" x14ac:dyDescent="0.3">
      <c r="B22" s="23">
        <v>14</v>
      </c>
      <c r="C22" s="55" t="s">
        <v>170</v>
      </c>
      <c r="D22" s="53">
        <v>2</v>
      </c>
      <c r="E22" s="51">
        <v>2</v>
      </c>
      <c r="F22" s="51">
        <v>2</v>
      </c>
      <c r="G22" s="51">
        <v>2</v>
      </c>
      <c r="H22" s="6">
        <f t="shared" si="0"/>
        <v>8</v>
      </c>
      <c r="I22" s="8">
        <f t="shared" si="1"/>
        <v>2</v>
      </c>
      <c r="J22" s="52" t="str">
        <f t="shared" si="2"/>
        <v>ІІ ур</v>
      </c>
      <c r="K22" s="51">
        <v>2</v>
      </c>
      <c r="L22" s="51">
        <v>2</v>
      </c>
      <c r="M22" s="51">
        <v>2</v>
      </c>
      <c r="N22" s="51">
        <v>2</v>
      </c>
      <c r="O22" s="51">
        <v>2</v>
      </c>
      <c r="P22" s="51">
        <v>2</v>
      </c>
      <c r="Q22" s="51">
        <v>2</v>
      </c>
      <c r="R22" s="51">
        <v>2</v>
      </c>
      <c r="S22" s="51">
        <v>2</v>
      </c>
      <c r="T22" s="51">
        <v>2</v>
      </c>
      <c r="U22" s="51">
        <v>2</v>
      </c>
      <c r="V22" s="6">
        <f t="shared" si="3"/>
        <v>22</v>
      </c>
      <c r="W22" s="8">
        <f t="shared" si="4"/>
        <v>2</v>
      </c>
      <c r="X22" s="52" t="str">
        <f t="shared" si="5"/>
        <v>ІІ ур</v>
      </c>
      <c r="Y22" s="51">
        <v>2</v>
      </c>
      <c r="Z22" s="51">
        <v>2</v>
      </c>
      <c r="AA22" s="51">
        <v>2</v>
      </c>
      <c r="AB22" s="51">
        <v>2</v>
      </c>
      <c r="AC22" s="51">
        <v>2</v>
      </c>
      <c r="AD22" s="6">
        <f t="shared" si="6"/>
        <v>10</v>
      </c>
      <c r="AE22" s="8">
        <f t="shared" si="7"/>
        <v>2</v>
      </c>
      <c r="AF22" s="52" t="str">
        <f t="shared" si="8"/>
        <v>ІІ ур</v>
      </c>
      <c r="AG22" s="7">
        <f t="shared" si="9"/>
        <v>40</v>
      </c>
      <c r="AH22" s="9">
        <f t="shared" si="10"/>
        <v>2</v>
      </c>
      <c r="AI22" s="52" t="str">
        <f t="shared" si="11"/>
        <v>ІІ ур</v>
      </c>
    </row>
    <row r="23" spans="2:35" ht="15.75" thickBot="1" x14ac:dyDescent="0.3">
      <c r="B23" s="23">
        <v>15</v>
      </c>
      <c r="C23" s="55" t="s">
        <v>171</v>
      </c>
      <c r="D23" s="53">
        <v>2</v>
      </c>
      <c r="E23" s="51">
        <v>2</v>
      </c>
      <c r="F23" s="51">
        <v>2</v>
      </c>
      <c r="G23" s="51">
        <v>2</v>
      </c>
      <c r="H23" s="6">
        <f t="shared" si="0"/>
        <v>8</v>
      </c>
      <c r="I23" s="8">
        <f t="shared" si="1"/>
        <v>2</v>
      </c>
      <c r="J23" s="52" t="str">
        <f t="shared" si="2"/>
        <v>ІІ ур</v>
      </c>
      <c r="K23" s="51">
        <v>2</v>
      </c>
      <c r="L23" s="51">
        <v>2</v>
      </c>
      <c r="M23" s="51">
        <v>2</v>
      </c>
      <c r="N23" s="51">
        <v>2</v>
      </c>
      <c r="O23" s="51">
        <v>2</v>
      </c>
      <c r="P23" s="51">
        <v>2</v>
      </c>
      <c r="Q23" s="51">
        <v>2</v>
      </c>
      <c r="R23" s="51">
        <v>2</v>
      </c>
      <c r="S23" s="51">
        <v>2</v>
      </c>
      <c r="T23" s="51">
        <v>2</v>
      </c>
      <c r="U23" s="51">
        <v>2</v>
      </c>
      <c r="V23" s="6">
        <f t="shared" si="3"/>
        <v>22</v>
      </c>
      <c r="W23" s="8">
        <f t="shared" si="4"/>
        <v>2</v>
      </c>
      <c r="X23" s="52" t="str">
        <f t="shared" si="5"/>
        <v>ІІ ур</v>
      </c>
      <c r="Y23" s="51">
        <v>2</v>
      </c>
      <c r="Z23" s="51">
        <v>2</v>
      </c>
      <c r="AA23" s="51">
        <v>2</v>
      </c>
      <c r="AB23" s="51">
        <v>2</v>
      </c>
      <c r="AC23" s="51">
        <v>2</v>
      </c>
      <c r="AD23" s="6">
        <f t="shared" si="6"/>
        <v>10</v>
      </c>
      <c r="AE23" s="8">
        <f t="shared" si="7"/>
        <v>2</v>
      </c>
      <c r="AF23" s="52" t="str">
        <f t="shared" si="8"/>
        <v>ІІ ур</v>
      </c>
      <c r="AG23" s="7">
        <f t="shared" si="9"/>
        <v>40</v>
      </c>
      <c r="AH23" s="9">
        <f t="shared" si="10"/>
        <v>2</v>
      </c>
      <c r="AI23" s="52" t="str">
        <f t="shared" si="11"/>
        <v>ІІ ур</v>
      </c>
    </row>
    <row r="24" spans="2:35" ht="15.75" thickBot="1" x14ac:dyDescent="0.3">
      <c r="B24" s="23">
        <v>16</v>
      </c>
      <c r="C24" s="55" t="s">
        <v>172</v>
      </c>
      <c r="D24" s="53">
        <v>2</v>
      </c>
      <c r="E24" s="51">
        <v>2</v>
      </c>
      <c r="F24" s="51">
        <v>2</v>
      </c>
      <c r="G24" s="51">
        <v>2</v>
      </c>
      <c r="H24" s="6">
        <f t="shared" si="0"/>
        <v>8</v>
      </c>
      <c r="I24" s="8">
        <f t="shared" si="1"/>
        <v>2</v>
      </c>
      <c r="J24" s="52" t="str">
        <f t="shared" si="2"/>
        <v>ІІ ур</v>
      </c>
      <c r="K24" s="51">
        <v>2</v>
      </c>
      <c r="L24" s="51">
        <v>2</v>
      </c>
      <c r="M24" s="51">
        <v>2</v>
      </c>
      <c r="N24" s="51">
        <v>2</v>
      </c>
      <c r="O24" s="51">
        <v>2</v>
      </c>
      <c r="P24" s="51">
        <v>2</v>
      </c>
      <c r="Q24" s="51">
        <v>2</v>
      </c>
      <c r="R24" s="51">
        <v>2</v>
      </c>
      <c r="S24" s="51">
        <v>2</v>
      </c>
      <c r="T24" s="51">
        <v>2</v>
      </c>
      <c r="U24" s="51">
        <v>2</v>
      </c>
      <c r="V24" s="6">
        <f t="shared" si="3"/>
        <v>22</v>
      </c>
      <c r="W24" s="8">
        <f t="shared" si="4"/>
        <v>2</v>
      </c>
      <c r="X24" s="52" t="str">
        <f t="shared" si="5"/>
        <v>ІІ ур</v>
      </c>
      <c r="Y24" s="51">
        <v>2</v>
      </c>
      <c r="Z24" s="51">
        <v>2</v>
      </c>
      <c r="AA24" s="51">
        <v>2</v>
      </c>
      <c r="AB24" s="51">
        <v>2</v>
      </c>
      <c r="AC24" s="51">
        <v>2</v>
      </c>
      <c r="AD24" s="6">
        <f t="shared" si="6"/>
        <v>10</v>
      </c>
      <c r="AE24" s="8">
        <f t="shared" si="7"/>
        <v>2</v>
      </c>
      <c r="AF24" s="52" t="str">
        <f t="shared" si="8"/>
        <v>ІІ ур</v>
      </c>
      <c r="AG24" s="7">
        <f t="shared" si="9"/>
        <v>40</v>
      </c>
      <c r="AH24" s="9">
        <f t="shared" si="10"/>
        <v>2</v>
      </c>
      <c r="AI24" s="52" t="str">
        <f t="shared" si="11"/>
        <v>ІІ ур</v>
      </c>
    </row>
    <row r="25" spans="2:35" ht="15.75" thickBot="1" x14ac:dyDescent="0.3">
      <c r="B25" s="23">
        <v>17</v>
      </c>
      <c r="C25" s="55" t="s">
        <v>173</v>
      </c>
      <c r="D25" s="53">
        <v>2</v>
      </c>
      <c r="E25" s="51">
        <v>2</v>
      </c>
      <c r="F25" s="51">
        <v>2</v>
      </c>
      <c r="G25" s="51">
        <v>2</v>
      </c>
      <c r="H25" s="6">
        <f t="shared" si="0"/>
        <v>8</v>
      </c>
      <c r="I25" s="8">
        <f t="shared" si="1"/>
        <v>2</v>
      </c>
      <c r="J25" s="52" t="str">
        <f t="shared" si="2"/>
        <v>ІІ ур</v>
      </c>
      <c r="K25" s="51">
        <v>2</v>
      </c>
      <c r="L25" s="51">
        <v>2</v>
      </c>
      <c r="M25" s="51">
        <v>2</v>
      </c>
      <c r="N25" s="51">
        <v>2</v>
      </c>
      <c r="O25" s="51">
        <v>2</v>
      </c>
      <c r="P25" s="51">
        <v>2</v>
      </c>
      <c r="Q25" s="51">
        <v>2</v>
      </c>
      <c r="R25" s="51">
        <v>2</v>
      </c>
      <c r="S25" s="51">
        <v>2</v>
      </c>
      <c r="T25" s="51">
        <v>2</v>
      </c>
      <c r="U25" s="51">
        <v>2</v>
      </c>
      <c r="V25" s="6">
        <f t="shared" si="3"/>
        <v>22</v>
      </c>
      <c r="W25" s="8">
        <f t="shared" si="4"/>
        <v>2</v>
      </c>
      <c r="X25" s="52" t="str">
        <f t="shared" si="5"/>
        <v>ІІ ур</v>
      </c>
      <c r="Y25" s="51">
        <v>2</v>
      </c>
      <c r="Z25" s="51">
        <v>2</v>
      </c>
      <c r="AA25" s="51">
        <v>2</v>
      </c>
      <c r="AB25" s="51">
        <v>2</v>
      </c>
      <c r="AC25" s="51">
        <v>2</v>
      </c>
      <c r="AD25" s="6">
        <f t="shared" si="6"/>
        <v>10</v>
      </c>
      <c r="AE25" s="8">
        <f t="shared" si="7"/>
        <v>2</v>
      </c>
      <c r="AF25" s="52" t="str">
        <f t="shared" si="8"/>
        <v>ІІ ур</v>
      </c>
      <c r="AG25" s="7">
        <f t="shared" si="9"/>
        <v>40</v>
      </c>
      <c r="AH25" s="9">
        <f t="shared" si="10"/>
        <v>2</v>
      </c>
      <c r="AI25" s="52" t="str">
        <f t="shared" si="11"/>
        <v>ІІ ур</v>
      </c>
    </row>
    <row r="26" spans="2:35" ht="15.75" thickBot="1" x14ac:dyDescent="0.3">
      <c r="B26" s="23">
        <v>18</v>
      </c>
      <c r="C26" s="55" t="s">
        <v>174</v>
      </c>
      <c r="D26" s="53">
        <v>2</v>
      </c>
      <c r="E26" s="51">
        <v>2</v>
      </c>
      <c r="F26" s="51">
        <v>2</v>
      </c>
      <c r="G26" s="51">
        <v>2</v>
      </c>
      <c r="H26" s="6">
        <f t="shared" si="0"/>
        <v>8</v>
      </c>
      <c r="I26" s="8">
        <f t="shared" si="1"/>
        <v>2</v>
      </c>
      <c r="J26" s="52" t="str">
        <f t="shared" si="2"/>
        <v>ІІ ур</v>
      </c>
      <c r="K26" s="51">
        <v>2</v>
      </c>
      <c r="L26" s="51">
        <v>2</v>
      </c>
      <c r="M26" s="51">
        <v>2</v>
      </c>
      <c r="N26" s="51">
        <v>2</v>
      </c>
      <c r="O26" s="51">
        <v>2</v>
      </c>
      <c r="P26" s="51">
        <v>2</v>
      </c>
      <c r="Q26" s="51">
        <v>2</v>
      </c>
      <c r="R26" s="51">
        <v>2</v>
      </c>
      <c r="S26" s="51">
        <v>2</v>
      </c>
      <c r="T26" s="51">
        <v>2</v>
      </c>
      <c r="U26" s="51">
        <v>2</v>
      </c>
      <c r="V26" s="6">
        <f t="shared" si="3"/>
        <v>22</v>
      </c>
      <c r="W26" s="8">
        <f t="shared" si="4"/>
        <v>2</v>
      </c>
      <c r="X26" s="52" t="str">
        <f t="shared" si="5"/>
        <v>ІІ ур</v>
      </c>
      <c r="Y26" s="51">
        <v>2</v>
      </c>
      <c r="Z26" s="51">
        <v>2</v>
      </c>
      <c r="AA26" s="51">
        <v>2</v>
      </c>
      <c r="AB26" s="51">
        <v>2</v>
      </c>
      <c r="AC26" s="51">
        <v>2</v>
      </c>
      <c r="AD26" s="6">
        <f t="shared" si="6"/>
        <v>10</v>
      </c>
      <c r="AE26" s="8">
        <f t="shared" si="7"/>
        <v>2</v>
      </c>
      <c r="AF26" s="52" t="str">
        <f t="shared" si="8"/>
        <v>ІІ ур</v>
      </c>
      <c r="AG26" s="7">
        <f t="shared" si="9"/>
        <v>40</v>
      </c>
      <c r="AH26" s="9">
        <f t="shared" si="10"/>
        <v>2</v>
      </c>
      <c r="AI26" s="52" t="str">
        <f t="shared" si="11"/>
        <v>ІІ ур</v>
      </c>
    </row>
    <row r="27" spans="2:35" ht="15.75" thickBot="1" x14ac:dyDescent="0.3">
      <c r="B27" s="23">
        <v>19</v>
      </c>
      <c r="C27" s="55" t="s">
        <v>175</v>
      </c>
      <c r="D27" s="53">
        <v>2</v>
      </c>
      <c r="E27" s="51">
        <v>2</v>
      </c>
      <c r="F27" s="51">
        <v>2</v>
      </c>
      <c r="G27" s="51">
        <v>2</v>
      </c>
      <c r="H27" s="6">
        <f t="shared" si="0"/>
        <v>8</v>
      </c>
      <c r="I27" s="8">
        <f t="shared" si="1"/>
        <v>2</v>
      </c>
      <c r="J27" s="52" t="str">
        <f t="shared" si="2"/>
        <v>ІІ ур</v>
      </c>
      <c r="K27" s="51">
        <v>2</v>
      </c>
      <c r="L27" s="51">
        <v>2</v>
      </c>
      <c r="M27" s="51">
        <v>2</v>
      </c>
      <c r="N27" s="51">
        <v>2</v>
      </c>
      <c r="O27" s="51">
        <v>2</v>
      </c>
      <c r="P27" s="51">
        <v>2</v>
      </c>
      <c r="Q27" s="51">
        <v>2</v>
      </c>
      <c r="R27" s="51">
        <v>2</v>
      </c>
      <c r="S27" s="51">
        <v>2</v>
      </c>
      <c r="T27" s="51">
        <v>2</v>
      </c>
      <c r="U27" s="51">
        <v>2</v>
      </c>
      <c r="V27" s="6">
        <f t="shared" si="3"/>
        <v>22</v>
      </c>
      <c r="W27" s="8">
        <f t="shared" si="4"/>
        <v>2</v>
      </c>
      <c r="X27" s="52" t="str">
        <f t="shared" si="5"/>
        <v>ІІ ур</v>
      </c>
      <c r="Y27" s="51">
        <v>2</v>
      </c>
      <c r="Z27" s="51">
        <v>2</v>
      </c>
      <c r="AA27" s="51">
        <v>2</v>
      </c>
      <c r="AB27" s="51">
        <v>2</v>
      </c>
      <c r="AC27" s="51">
        <v>2</v>
      </c>
      <c r="AD27" s="6">
        <f t="shared" si="6"/>
        <v>10</v>
      </c>
      <c r="AE27" s="8">
        <f t="shared" si="7"/>
        <v>2</v>
      </c>
      <c r="AF27" s="52" t="str">
        <f t="shared" si="8"/>
        <v>ІІ ур</v>
      </c>
      <c r="AG27" s="7">
        <f t="shared" si="9"/>
        <v>40</v>
      </c>
      <c r="AH27" s="9">
        <f t="shared" si="10"/>
        <v>2</v>
      </c>
      <c r="AI27" s="52" t="str">
        <f t="shared" si="11"/>
        <v>ІІ ур</v>
      </c>
    </row>
    <row r="28" spans="2:35" ht="15.75" thickBot="1" x14ac:dyDescent="0.3">
      <c r="B28" s="23">
        <v>20</v>
      </c>
      <c r="C28" s="55" t="s">
        <v>176</v>
      </c>
      <c r="D28" s="53">
        <v>2</v>
      </c>
      <c r="E28" s="51">
        <v>2</v>
      </c>
      <c r="F28" s="51">
        <v>2</v>
      </c>
      <c r="G28" s="51">
        <v>2</v>
      </c>
      <c r="H28" s="6">
        <f t="shared" si="0"/>
        <v>8</v>
      </c>
      <c r="I28" s="8">
        <f t="shared" si="1"/>
        <v>2</v>
      </c>
      <c r="J28" s="52" t="str">
        <f t="shared" si="2"/>
        <v>ІІ ур</v>
      </c>
      <c r="K28" s="51">
        <v>2</v>
      </c>
      <c r="L28" s="51">
        <v>2</v>
      </c>
      <c r="M28" s="51">
        <v>2</v>
      </c>
      <c r="N28" s="51">
        <v>2</v>
      </c>
      <c r="O28" s="51">
        <v>2</v>
      </c>
      <c r="P28" s="51">
        <v>2</v>
      </c>
      <c r="Q28" s="51">
        <v>2</v>
      </c>
      <c r="R28" s="51">
        <v>2</v>
      </c>
      <c r="S28" s="51">
        <v>2</v>
      </c>
      <c r="T28" s="51">
        <v>2</v>
      </c>
      <c r="U28" s="51">
        <v>2</v>
      </c>
      <c r="V28" s="6">
        <f t="shared" si="3"/>
        <v>22</v>
      </c>
      <c r="W28" s="8">
        <f t="shared" si="4"/>
        <v>2</v>
      </c>
      <c r="X28" s="52" t="str">
        <f t="shared" si="5"/>
        <v>ІІ ур</v>
      </c>
      <c r="Y28" s="51">
        <v>2</v>
      </c>
      <c r="Z28" s="51">
        <v>2</v>
      </c>
      <c r="AA28" s="51">
        <v>2</v>
      </c>
      <c r="AB28" s="51">
        <v>2</v>
      </c>
      <c r="AC28" s="51">
        <v>2</v>
      </c>
      <c r="AD28" s="6">
        <f t="shared" si="6"/>
        <v>10</v>
      </c>
      <c r="AE28" s="8">
        <f t="shared" si="7"/>
        <v>2</v>
      </c>
      <c r="AF28" s="52" t="str">
        <f t="shared" si="8"/>
        <v>ІІ ур</v>
      </c>
      <c r="AG28" s="7">
        <f t="shared" si="9"/>
        <v>40</v>
      </c>
      <c r="AH28" s="9">
        <f t="shared" si="10"/>
        <v>2</v>
      </c>
      <c r="AI28" s="52" t="str">
        <f t="shared" si="11"/>
        <v>ІІ ур</v>
      </c>
    </row>
    <row r="29" spans="2:35" ht="15.75" thickBot="1" x14ac:dyDescent="0.3">
      <c r="B29" s="23">
        <v>21</v>
      </c>
      <c r="C29" s="55" t="s">
        <v>177</v>
      </c>
      <c r="D29" s="53">
        <v>2</v>
      </c>
      <c r="E29" s="51">
        <v>2</v>
      </c>
      <c r="F29" s="51">
        <v>2</v>
      </c>
      <c r="G29" s="51">
        <v>2</v>
      </c>
      <c r="H29" s="6">
        <f t="shared" si="0"/>
        <v>8</v>
      </c>
      <c r="I29" s="8">
        <f t="shared" si="1"/>
        <v>2</v>
      </c>
      <c r="J29" s="52" t="str">
        <f t="shared" si="2"/>
        <v>ІІ ур</v>
      </c>
      <c r="K29" s="51">
        <v>2</v>
      </c>
      <c r="L29" s="51">
        <v>2</v>
      </c>
      <c r="M29" s="51">
        <v>2</v>
      </c>
      <c r="N29" s="51">
        <v>2</v>
      </c>
      <c r="O29" s="51">
        <v>2</v>
      </c>
      <c r="P29" s="51">
        <v>2</v>
      </c>
      <c r="Q29" s="51">
        <v>2</v>
      </c>
      <c r="R29" s="51">
        <v>2</v>
      </c>
      <c r="S29" s="51">
        <v>2</v>
      </c>
      <c r="T29" s="51">
        <v>2</v>
      </c>
      <c r="U29" s="51">
        <v>2</v>
      </c>
      <c r="V29" s="6">
        <f t="shared" si="3"/>
        <v>22</v>
      </c>
      <c r="W29" s="8">
        <f t="shared" si="4"/>
        <v>2</v>
      </c>
      <c r="X29" s="52" t="str">
        <f t="shared" si="5"/>
        <v>ІІ ур</v>
      </c>
      <c r="Y29" s="51">
        <v>2</v>
      </c>
      <c r="Z29" s="51">
        <v>2</v>
      </c>
      <c r="AA29" s="51">
        <v>2</v>
      </c>
      <c r="AB29" s="51">
        <v>2</v>
      </c>
      <c r="AC29" s="51">
        <v>2</v>
      </c>
      <c r="AD29" s="6">
        <f t="shared" si="6"/>
        <v>10</v>
      </c>
      <c r="AE29" s="8">
        <f t="shared" si="7"/>
        <v>2</v>
      </c>
      <c r="AF29" s="52" t="str">
        <f t="shared" si="8"/>
        <v>ІІ ур</v>
      </c>
      <c r="AG29" s="7">
        <f t="shared" si="9"/>
        <v>40</v>
      </c>
      <c r="AH29" s="9">
        <f t="shared" si="10"/>
        <v>2</v>
      </c>
      <c r="AI29" s="52" t="str">
        <f t="shared" si="11"/>
        <v>ІІ ур</v>
      </c>
    </row>
    <row r="30" spans="2:35" ht="15.75" thickBot="1" x14ac:dyDescent="0.3">
      <c r="B30" s="23">
        <v>22</v>
      </c>
      <c r="C30" s="55" t="s">
        <v>178</v>
      </c>
      <c r="D30" s="53">
        <v>3</v>
      </c>
      <c r="E30" s="51">
        <v>3</v>
      </c>
      <c r="F30" s="51">
        <v>3</v>
      </c>
      <c r="G30" s="51">
        <v>3</v>
      </c>
      <c r="H30" s="6">
        <f t="shared" ref="H30:H34" si="12">SUM(D30:G30)</f>
        <v>12</v>
      </c>
      <c r="I30" s="8">
        <f t="shared" ref="I30:I34" si="13">AVERAGE(D30:G30)</f>
        <v>3</v>
      </c>
      <c r="J30" s="52" t="str">
        <f t="shared" ref="J30:J34" si="14">IF(B30="","",VLOOKUP(I30,$J$97:$K$99,2,TRUE))</f>
        <v>ІІІ ур</v>
      </c>
      <c r="K30" s="51">
        <v>3</v>
      </c>
      <c r="L30" s="51">
        <v>3</v>
      </c>
      <c r="M30" s="51">
        <v>3</v>
      </c>
      <c r="N30" s="51">
        <v>3</v>
      </c>
      <c r="O30" s="51">
        <v>3</v>
      </c>
      <c r="P30" s="51">
        <v>3</v>
      </c>
      <c r="Q30" s="51">
        <v>3</v>
      </c>
      <c r="R30" s="51">
        <v>3</v>
      </c>
      <c r="S30" s="51">
        <v>3</v>
      </c>
      <c r="T30" s="51">
        <v>3</v>
      </c>
      <c r="U30" s="51">
        <v>3</v>
      </c>
      <c r="V30" s="6">
        <f t="shared" ref="V30:V34" si="15">SUM(K30:U30)</f>
        <v>33</v>
      </c>
      <c r="W30" s="8">
        <f t="shared" ref="W30:W34" si="16">AVERAGE(V30/11)</f>
        <v>3</v>
      </c>
      <c r="X30" s="52" t="str">
        <f t="shared" ref="X30:X34" si="17">IF(P30="","",VLOOKUP(W30,$J$97:$K$99,2,TRUE))</f>
        <v>ІІІ ур</v>
      </c>
      <c r="Y30" s="51">
        <v>3</v>
      </c>
      <c r="Z30" s="51">
        <v>3</v>
      </c>
      <c r="AA30" s="51">
        <v>3</v>
      </c>
      <c r="AB30" s="51">
        <v>3</v>
      </c>
      <c r="AC30" s="51">
        <v>3</v>
      </c>
      <c r="AD30" s="6">
        <f t="shared" ref="AD30:AD34" si="18">SUM(Y30:AC30)</f>
        <v>15</v>
      </c>
      <c r="AE30" s="8">
        <f t="shared" ref="AE30:AE34" si="19">AVERAGE(AD30/5)</f>
        <v>3</v>
      </c>
      <c r="AF30" s="52" t="str">
        <f t="shared" ref="AF30:AF34" si="20">IF(X30="","",VLOOKUP(AE30,$J$97:$K$99,2,TRUE))</f>
        <v>ІІІ ур</v>
      </c>
      <c r="AG30" s="7">
        <f t="shared" ref="AG30:AG34" si="21">H30+V30+AD30</f>
        <v>60</v>
      </c>
      <c r="AH30" s="9">
        <f t="shared" ref="AH30:AH34" si="22">AG30/20</f>
        <v>3</v>
      </c>
      <c r="AI30" s="52" t="str">
        <f t="shared" ref="AI30:AI34" si="23">IF(AA30="","",VLOOKUP(AH30,$J$97:$K$99,2,TRUE))</f>
        <v>ІІІ ур</v>
      </c>
    </row>
    <row r="31" spans="2:35" ht="15.75" thickBot="1" x14ac:dyDescent="0.3">
      <c r="B31" s="23">
        <v>23</v>
      </c>
      <c r="C31" s="55" t="s">
        <v>179</v>
      </c>
      <c r="D31" s="53">
        <v>3</v>
      </c>
      <c r="E31" s="51">
        <v>3</v>
      </c>
      <c r="F31" s="51">
        <v>3</v>
      </c>
      <c r="G31" s="51">
        <v>3</v>
      </c>
      <c r="H31" s="6">
        <f t="shared" si="12"/>
        <v>12</v>
      </c>
      <c r="I31" s="8">
        <f t="shared" si="13"/>
        <v>3</v>
      </c>
      <c r="J31" s="52" t="str">
        <f t="shared" si="14"/>
        <v>ІІІ ур</v>
      </c>
      <c r="K31" s="51">
        <v>3</v>
      </c>
      <c r="L31" s="51">
        <v>3</v>
      </c>
      <c r="M31" s="51">
        <v>3</v>
      </c>
      <c r="N31" s="51">
        <v>3</v>
      </c>
      <c r="O31" s="51">
        <v>3</v>
      </c>
      <c r="P31" s="51">
        <v>3</v>
      </c>
      <c r="Q31" s="51">
        <v>3</v>
      </c>
      <c r="R31" s="51">
        <v>3</v>
      </c>
      <c r="S31" s="51">
        <v>3</v>
      </c>
      <c r="T31" s="51">
        <v>3</v>
      </c>
      <c r="U31" s="51">
        <v>3</v>
      </c>
      <c r="V31" s="6">
        <f t="shared" si="15"/>
        <v>33</v>
      </c>
      <c r="W31" s="8">
        <f t="shared" si="16"/>
        <v>3</v>
      </c>
      <c r="X31" s="52" t="str">
        <f t="shared" si="17"/>
        <v>ІІІ ур</v>
      </c>
      <c r="Y31" s="51">
        <v>3</v>
      </c>
      <c r="Z31" s="51">
        <v>3</v>
      </c>
      <c r="AA31" s="51">
        <v>3</v>
      </c>
      <c r="AB31" s="51">
        <v>3</v>
      </c>
      <c r="AC31" s="51">
        <v>3</v>
      </c>
      <c r="AD31" s="6">
        <f t="shared" si="18"/>
        <v>15</v>
      </c>
      <c r="AE31" s="8">
        <f t="shared" si="19"/>
        <v>3</v>
      </c>
      <c r="AF31" s="52" t="str">
        <f t="shared" si="20"/>
        <v>ІІІ ур</v>
      </c>
      <c r="AG31" s="7">
        <f t="shared" si="21"/>
        <v>60</v>
      </c>
      <c r="AH31" s="9">
        <f t="shared" si="22"/>
        <v>3</v>
      </c>
      <c r="AI31" s="52" t="str">
        <f t="shared" si="23"/>
        <v>ІІІ ур</v>
      </c>
    </row>
    <row r="32" spans="2:35" ht="15.75" thickBot="1" x14ac:dyDescent="0.3">
      <c r="B32" s="23">
        <v>24</v>
      </c>
      <c r="C32" s="55" t="s">
        <v>180</v>
      </c>
      <c r="D32" s="53">
        <v>2</v>
      </c>
      <c r="E32" s="51">
        <v>2</v>
      </c>
      <c r="F32" s="51">
        <v>2</v>
      </c>
      <c r="G32" s="51">
        <v>2</v>
      </c>
      <c r="H32" s="6">
        <f t="shared" si="12"/>
        <v>8</v>
      </c>
      <c r="I32" s="8">
        <f t="shared" si="13"/>
        <v>2</v>
      </c>
      <c r="J32" s="52" t="str">
        <f t="shared" si="14"/>
        <v>ІІ ур</v>
      </c>
      <c r="K32" s="51">
        <v>2</v>
      </c>
      <c r="L32" s="51">
        <v>2</v>
      </c>
      <c r="M32" s="51">
        <v>2</v>
      </c>
      <c r="N32" s="51">
        <v>2</v>
      </c>
      <c r="O32" s="51">
        <v>2</v>
      </c>
      <c r="P32" s="51">
        <v>2</v>
      </c>
      <c r="Q32" s="51">
        <v>2</v>
      </c>
      <c r="R32" s="51">
        <v>2</v>
      </c>
      <c r="S32" s="51">
        <v>2</v>
      </c>
      <c r="T32" s="51">
        <v>2</v>
      </c>
      <c r="U32" s="51">
        <v>2</v>
      </c>
      <c r="V32" s="6">
        <f t="shared" si="15"/>
        <v>22</v>
      </c>
      <c r="W32" s="8">
        <f t="shared" si="16"/>
        <v>2</v>
      </c>
      <c r="X32" s="52" t="str">
        <f t="shared" si="17"/>
        <v>ІІ ур</v>
      </c>
      <c r="Y32" s="51">
        <v>2</v>
      </c>
      <c r="Z32" s="51">
        <v>2</v>
      </c>
      <c r="AA32" s="51">
        <v>2</v>
      </c>
      <c r="AB32" s="51">
        <v>2</v>
      </c>
      <c r="AC32" s="51">
        <v>2</v>
      </c>
      <c r="AD32" s="6">
        <f t="shared" si="18"/>
        <v>10</v>
      </c>
      <c r="AE32" s="8">
        <f t="shared" si="19"/>
        <v>2</v>
      </c>
      <c r="AF32" s="52" t="str">
        <f t="shared" si="20"/>
        <v>ІІ ур</v>
      </c>
      <c r="AG32" s="7">
        <f t="shared" si="21"/>
        <v>40</v>
      </c>
      <c r="AH32" s="9">
        <f t="shared" si="22"/>
        <v>2</v>
      </c>
      <c r="AI32" s="52" t="str">
        <f t="shared" si="23"/>
        <v>ІІ ур</v>
      </c>
    </row>
    <row r="33" spans="2:35" ht="15.75" thickBot="1" x14ac:dyDescent="0.3">
      <c r="B33" s="23">
        <v>25</v>
      </c>
      <c r="C33" s="55" t="s">
        <v>181</v>
      </c>
      <c r="D33" s="53">
        <v>2</v>
      </c>
      <c r="E33" s="51">
        <v>2</v>
      </c>
      <c r="F33" s="51">
        <v>2</v>
      </c>
      <c r="G33" s="51">
        <v>2</v>
      </c>
      <c r="H33" s="6">
        <f t="shared" si="12"/>
        <v>8</v>
      </c>
      <c r="I33" s="8">
        <f t="shared" si="13"/>
        <v>2</v>
      </c>
      <c r="J33" s="52" t="str">
        <f t="shared" si="14"/>
        <v>ІІ ур</v>
      </c>
      <c r="K33" s="51">
        <v>2</v>
      </c>
      <c r="L33" s="51">
        <v>2</v>
      </c>
      <c r="M33" s="51">
        <v>2</v>
      </c>
      <c r="N33" s="51">
        <v>2</v>
      </c>
      <c r="O33" s="51">
        <v>2</v>
      </c>
      <c r="P33" s="51">
        <v>2</v>
      </c>
      <c r="Q33" s="51">
        <v>2</v>
      </c>
      <c r="R33" s="51">
        <v>2</v>
      </c>
      <c r="S33" s="51">
        <v>2</v>
      </c>
      <c r="T33" s="51">
        <v>2</v>
      </c>
      <c r="U33" s="51">
        <v>2</v>
      </c>
      <c r="V33" s="6">
        <f t="shared" si="15"/>
        <v>22</v>
      </c>
      <c r="W33" s="8">
        <f t="shared" si="16"/>
        <v>2</v>
      </c>
      <c r="X33" s="52" t="str">
        <f t="shared" si="17"/>
        <v>ІІ ур</v>
      </c>
      <c r="Y33" s="51">
        <v>2</v>
      </c>
      <c r="Z33" s="51">
        <v>2</v>
      </c>
      <c r="AA33" s="51">
        <v>2</v>
      </c>
      <c r="AB33" s="51">
        <v>2</v>
      </c>
      <c r="AC33" s="51">
        <v>2</v>
      </c>
      <c r="AD33" s="6">
        <f t="shared" si="18"/>
        <v>10</v>
      </c>
      <c r="AE33" s="8">
        <f t="shared" si="19"/>
        <v>2</v>
      </c>
      <c r="AF33" s="52" t="str">
        <f t="shared" si="20"/>
        <v>ІІ ур</v>
      </c>
      <c r="AG33" s="7">
        <f t="shared" si="21"/>
        <v>40</v>
      </c>
      <c r="AH33" s="9">
        <f t="shared" si="22"/>
        <v>2</v>
      </c>
      <c r="AI33" s="52" t="str">
        <f t="shared" si="23"/>
        <v>ІІ ур</v>
      </c>
    </row>
    <row r="34" spans="2:35" ht="15.75" thickBot="1" x14ac:dyDescent="0.3">
      <c r="B34" s="23">
        <v>26</v>
      </c>
      <c r="C34" s="55" t="s">
        <v>182</v>
      </c>
      <c r="D34" s="53">
        <v>2</v>
      </c>
      <c r="E34" s="51">
        <v>2</v>
      </c>
      <c r="F34" s="51">
        <v>2</v>
      </c>
      <c r="G34" s="51">
        <v>2</v>
      </c>
      <c r="H34" s="6">
        <f t="shared" si="12"/>
        <v>8</v>
      </c>
      <c r="I34" s="8">
        <f t="shared" si="13"/>
        <v>2</v>
      </c>
      <c r="J34" s="52" t="str">
        <f t="shared" si="14"/>
        <v>ІІ ур</v>
      </c>
      <c r="K34" s="51">
        <v>2</v>
      </c>
      <c r="L34" s="51">
        <v>2</v>
      </c>
      <c r="M34" s="51">
        <v>2</v>
      </c>
      <c r="N34" s="51">
        <v>2</v>
      </c>
      <c r="O34" s="51">
        <v>2</v>
      </c>
      <c r="P34" s="51">
        <v>2</v>
      </c>
      <c r="Q34" s="51">
        <v>2</v>
      </c>
      <c r="R34" s="51">
        <v>2</v>
      </c>
      <c r="S34" s="51">
        <v>2</v>
      </c>
      <c r="T34" s="51">
        <v>2</v>
      </c>
      <c r="U34" s="51">
        <v>2</v>
      </c>
      <c r="V34" s="6">
        <f t="shared" si="15"/>
        <v>22</v>
      </c>
      <c r="W34" s="8">
        <f t="shared" si="16"/>
        <v>2</v>
      </c>
      <c r="X34" s="52" t="str">
        <f t="shared" si="17"/>
        <v>ІІ ур</v>
      </c>
      <c r="Y34" s="51">
        <v>2</v>
      </c>
      <c r="Z34" s="51">
        <v>2</v>
      </c>
      <c r="AA34" s="51">
        <v>2</v>
      </c>
      <c r="AB34" s="51">
        <v>2</v>
      </c>
      <c r="AC34" s="51">
        <v>2</v>
      </c>
      <c r="AD34" s="6">
        <f t="shared" si="18"/>
        <v>10</v>
      </c>
      <c r="AE34" s="8">
        <f t="shared" si="19"/>
        <v>2</v>
      </c>
      <c r="AF34" s="52" t="str">
        <f t="shared" si="20"/>
        <v>ІІ ур</v>
      </c>
      <c r="AG34" s="7">
        <f t="shared" si="21"/>
        <v>40</v>
      </c>
      <c r="AH34" s="9">
        <f t="shared" si="22"/>
        <v>2</v>
      </c>
      <c r="AI34" s="52" t="str">
        <f t="shared" si="23"/>
        <v>ІІ ур</v>
      </c>
    </row>
    <row r="35" spans="2:35" ht="15.75" thickBot="1" x14ac:dyDescent="0.3">
      <c r="B35" s="23">
        <v>27</v>
      </c>
      <c r="C35" s="55" t="s">
        <v>183</v>
      </c>
      <c r="D35" s="24">
        <v>2</v>
      </c>
      <c r="E35" s="1">
        <v>2</v>
      </c>
      <c r="F35" s="1">
        <v>2</v>
      </c>
      <c r="G35" s="1">
        <v>2</v>
      </c>
      <c r="H35" s="6">
        <f t="shared" ref="H11:H35" si="24">SUM(D35:G35)</f>
        <v>8</v>
      </c>
      <c r="I35" s="8">
        <f t="shared" ref="I10:I35" si="25">AVERAGE(D35:G35)</f>
        <v>2</v>
      </c>
      <c r="J35" s="11" t="str">
        <f t="shared" ref="J9:J35" si="26">IF(B35="","",VLOOKUP(I35,$J$97:$K$99,2,TRUE))</f>
        <v>ІІ ур</v>
      </c>
      <c r="K35" s="1">
        <v>2</v>
      </c>
      <c r="L35" s="1">
        <v>2</v>
      </c>
      <c r="M35" s="1">
        <v>2</v>
      </c>
      <c r="N35" s="1">
        <v>2</v>
      </c>
      <c r="O35" s="1">
        <v>2</v>
      </c>
      <c r="P35" s="1">
        <v>2</v>
      </c>
      <c r="Q35" s="1">
        <v>2</v>
      </c>
      <c r="R35" s="1">
        <v>2</v>
      </c>
      <c r="S35" s="1">
        <v>2</v>
      </c>
      <c r="T35" s="1">
        <v>2</v>
      </c>
      <c r="U35" s="1">
        <v>2</v>
      </c>
      <c r="V35" s="6">
        <f t="shared" ref="V10:V35" si="27">SUM(K35:U35)</f>
        <v>22</v>
      </c>
      <c r="W35" s="8">
        <f t="shared" ref="W10:W35" si="28">AVERAGE(V35/11)</f>
        <v>2</v>
      </c>
      <c r="X35" s="11" t="str">
        <f t="shared" ref="X9:X35" si="29">IF(P35="","",VLOOKUP(W35,$J$97:$K$99,2,TRUE))</f>
        <v>ІІ ур</v>
      </c>
      <c r="Y35" s="1">
        <v>2</v>
      </c>
      <c r="Z35" s="1">
        <v>2</v>
      </c>
      <c r="AA35" s="1">
        <v>2</v>
      </c>
      <c r="AB35" s="1">
        <v>2</v>
      </c>
      <c r="AC35" s="1">
        <v>2</v>
      </c>
      <c r="AD35" s="6">
        <f t="shared" ref="AD10:AD35" si="30">SUM(Y35:AC35)</f>
        <v>10</v>
      </c>
      <c r="AE35" s="8">
        <f t="shared" ref="AE10:AE35" si="31">AVERAGE(AD35/5)</f>
        <v>2</v>
      </c>
      <c r="AF35" s="11" t="str">
        <f t="shared" ref="AF9:AF35" si="32">IF(X35="","",VLOOKUP(AE35,$J$97:$K$99,2,TRUE))</f>
        <v>ІІ ур</v>
      </c>
      <c r="AG35" s="7">
        <f t="shared" ref="AG9:AG35" si="33">H35+V35+AD35</f>
        <v>40</v>
      </c>
      <c r="AH35" s="9">
        <f t="shared" ref="AH10:AH35" si="34">AG35/20</f>
        <v>2</v>
      </c>
      <c r="AI35" s="11" t="str">
        <f t="shared" ref="AI9:AI35" si="35">IF(AA35="","",VLOOKUP(AH35,$J$97:$K$99,2,TRUE))</f>
        <v>ІІ ур</v>
      </c>
    </row>
    <row r="36" spans="2:35" x14ac:dyDescent="0.25">
      <c r="B36" s="29"/>
      <c r="C36" s="30"/>
      <c r="D36" s="25"/>
      <c r="E36" s="26"/>
      <c r="F36" s="26"/>
      <c r="G36" s="26"/>
      <c r="H36" s="27"/>
      <c r="I36" s="1" t="s">
        <v>16</v>
      </c>
      <c r="J36" s="14" t="s">
        <v>1</v>
      </c>
      <c r="K36" s="2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7"/>
      <c r="W36" s="1" t="s">
        <v>16</v>
      </c>
      <c r="X36" s="14" t="s">
        <v>1</v>
      </c>
      <c r="Y36" s="25"/>
      <c r="Z36" s="26"/>
      <c r="AA36" s="26"/>
      <c r="AB36" s="26"/>
      <c r="AC36" s="26"/>
      <c r="AD36" s="27"/>
      <c r="AE36" s="1" t="s">
        <v>16</v>
      </c>
      <c r="AF36" s="14" t="s">
        <v>1</v>
      </c>
      <c r="AG36" s="2"/>
      <c r="AH36" s="2"/>
      <c r="AI36" s="2"/>
    </row>
    <row r="37" spans="2:35" x14ac:dyDescent="0.25">
      <c r="B37" s="30"/>
      <c r="C37" s="30"/>
      <c r="D37" s="25" t="s">
        <v>14</v>
      </c>
      <c r="E37" s="26"/>
      <c r="F37" s="26"/>
      <c r="G37" s="26"/>
      <c r="H37" s="27"/>
      <c r="I37" s="13">
        <f>COUNTA(C9:C35)</f>
        <v>27</v>
      </c>
      <c r="J37" s="13">
        <v>100</v>
      </c>
      <c r="K37" s="25" t="s">
        <v>14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  <c r="W37" s="13">
        <f>COUNTA(C9:C35)</f>
        <v>27</v>
      </c>
      <c r="X37" s="13">
        <v>100</v>
      </c>
      <c r="Y37" s="25"/>
      <c r="Z37" s="26"/>
      <c r="AA37" s="26"/>
      <c r="AB37" s="26"/>
      <c r="AC37" s="26"/>
      <c r="AD37" s="27"/>
      <c r="AE37" s="13">
        <f>COUNTA(C9:C35)</f>
        <v>27</v>
      </c>
      <c r="AF37" s="13">
        <v>100</v>
      </c>
      <c r="AG37" s="2"/>
      <c r="AH37" s="2"/>
      <c r="AI37" s="2"/>
    </row>
    <row r="38" spans="2:35" x14ac:dyDescent="0.25">
      <c r="B38" s="30"/>
      <c r="C38" s="30"/>
      <c r="D38" s="25" t="s">
        <v>18</v>
      </c>
      <c r="E38" s="26"/>
      <c r="F38" s="26"/>
      <c r="G38" s="26"/>
      <c r="H38" s="27"/>
      <c r="I38" s="10">
        <f>COUNTIF(J9:J35,"І ур")</f>
        <v>0</v>
      </c>
      <c r="J38" s="4">
        <f>(I38/I37)*100</f>
        <v>0</v>
      </c>
      <c r="K38" s="25" t="s">
        <v>18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7"/>
      <c r="W38" s="10">
        <f>COUNTIF(X9:X35,"І ур")</f>
        <v>0</v>
      </c>
      <c r="X38" s="4">
        <f>(W38/W37)*100</f>
        <v>0</v>
      </c>
      <c r="Y38" s="25"/>
      <c r="Z38" s="26"/>
      <c r="AA38" s="26"/>
      <c r="AB38" s="26"/>
      <c r="AC38" s="26"/>
      <c r="AD38" s="27"/>
      <c r="AE38" s="10">
        <f>COUNTIF(AF9:AF35,"І ур")</f>
        <v>0</v>
      </c>
      <c r="AF38" s="4">
        <f>(AE38/AE37)*100</f>
        <v>0</v>
      </c>
      <c r="AG38" s="2"/>
      <c r="AH38" s="2"/>
      <c r="AI38" s="2"/>
    </row>
    <row r="39" spans="2:35" x14ac:dyDescent="0.25">
      <c r="B39" s="30"/>
      <c r="C39" s="30"/>
      <c r="D39" s="25" t="s">
        <v>19</v>
      </c>
      <c r="E39" s="26"/>
      <c r="F39" s="26"/>
      <c r="G39" s="26"/>
      <c r="H39" s="27"/>
      <c r="I39" s="10">
        <f>COUNTIF(J9:J35,"ІІ ур")</f>
        <v>25</v>
      </c>
      <c r="J39" s="4">
        <f>(I39/I37)*100</f>
        <v>92.592592592592595</v>
      </c>
      <c r="K39" s="25" t="s">
        <v>19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7"/>
      <c r="W39" s="10">
        <f>COUNTIF(X9:X35,"ІІ ур")</f>
        <v>25</v>
      </c>
      <c r="X39" s="4">
        <f>(W39/W37)*100</f>
        <v>92.592592592592595</v>
      </c>
      <c r="Y39" s="25"/>
      <c r="Z39" s="26"/>
      <c r="AA39" s="26"/>
      <c r="AB39" s="26"/>
      <c r="AC39" s="26"/>
      <c r="AD39" s="27"/>
      <c r="AE39" s="10">
        <f>COUNTIF(AF9:AF35,"ІІ ур")</f>
        <v>25</v>
      </c>
      <c r="AF39" s="4">
        <f>(AE39/AE37)*100</f>
        <v>92.592592592592595</v>
      </c>
      <c r="AG39" s="2"/>
      <c r="AH39" s="2"/>
      <c r="AI39" s="2"/>
    </row>
    <row r="40" spans="2:35" x14ac:dyDescent="0.25">
      <c r="B40" s="30"/>
      <c r="C40" s="30"/>
      <c r="D40" s="25" t="s">
        <v>20</v>
      </c>
      <c r="E40" s="26"/>
      <c r="F40" s="26"/>
      <c r="G40" s="26"/>
      <c r="H40" s="27"/>
      <c r="I40" s="10">
        <f>COUNTIF(J9:J35,"ІІІ ур")</f>
        <v>2</v>
      </c>
      <c r="J40" s="4">
        <f>(I40/I37)*100</f>
        <v>7.4074074074074066</v>
      </c>
      <c r="K40" s="25" t="s">
        <v>20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  <c r="W40" s="10">
        <f>COUNTIF(X9:X35,"ІІІ ур")</f>
        <v>2</v>
      </c>
      <c r="X40" s="4">
        <f>(W40/W37)*100</f>
        <v>7.4074074074074066</v>
      </c>
      <c r="Y40" s="25"/>
      <c r="Z40" s="26"/>
      <c r="AA40" s="26"/>
      <c r="AB40" s="26"/>
      <c r="AC40" s="26"/>
      <c r="AD40" s="27"/>
      <c r="AE40" s="10">
        <f>COUNTIF(AF9:AF35,"ІІІ ур")</f>
        <v>2</v>
      </c>
      <c r="AF40" s="4">
        <f>(AE40/AE37)*100</f>
        <v>7.4074074074074066</v>
      </c>
      <c r="AG40" s="2"/>
      <c r="AH40" s="2"/>
      <c r="AI40" s="2"/>
    </row>
    <row r="41" spans="2:35" x14ac:dyDescent="0.25">
      <c r="B41" s="30"/>
      <c r="C41" s="30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/>
      <c r="AH41" s="19" t="s">
        <v>17</v>
      </c>
      <c r="AI41" s="3" t="s">
        <v>1</v>
      </c>
    </row>
    <row r="42" spans="2:35" x14ac:dyDescent="0.25">
      <c r="B42" s="30"/>
      <c r="C42" s="30"/>
      <c r="D42" s="32" t="s">
        <v>15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4"/>
      <c r="AH42" s="13">
        <f>COUNTA(C9:C35)</f>
        <v>27</v>
      </c>
      <c r="AI42" s="13">
        <v>100</v>
      </c>
    </row>
    <row r="43" spans="2:35" x14ac:dyDescent="0.25">
      <c r="B43" s="30"/>
      <c r="C43" s="30"/>
      <c r="D43" s="28" t="s">
        <v>21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10">
        <f>COUNTIF(AI9:AI35,"І ур")</f>
        <v>0</v>
      </c>
      <c r="AI43" s="4">
        <f>(AH43/AH42)*100</f>
        <v>0</v>
      </c>
    </row>
    <row r="44" spans="2:35" x14ac:dyDescent="0.25">
      <c r="B44" s="30"/>
      <c r="C44" s="30"/>
      <c r="D44" s="28" t="s">
        <v>22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10">
        <f>COUNTIF(AI9:AI35,"ІІ ур")</f>
        <v>25</v>
      </c>
      <c r="AI44" s="4">
        <f>(AH44/AH42)*100</f>
        <v>92.592592592592595</v>
      </c>
    </row>
    <row r="45" spans="2:35" x14ac:dyDescent="0.25">
      <c r="B45" s="31"/>
      <c r="C45" s="31"/>
      <c r="D45" s="28" t="s">
        <v>23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10">
        <f>COUNTIF(AI9:AI35,"ІІІ ур")</f>
        <v>2</v>
      </c>
      <c r="AI45" s="4">
        <f>(AH45/AH42)*100</f>
        <v>7.4074074074074066</v>
      </c>
    </row>
    <row r="97" spans="10:11" x14ac:dyDescent="0.25">
      <c r="J97" s="5">
        <v>1</v>
      </c>
      <c r="K97" s="5" t="s">
        <v>2</v>
      </c>
    </row>
    <row r="98" spans="10:11" x14ac:dyDescent="0.25">
      <c r="J98" s="5">
        <v>1.6</v>
      </c>
      <c r="K98" s="5" t="s">
        <v>3</v>
      </c>
    </row>
    <row r="99" spans="10:11" x14ac:dyDescent="0.25">
      <c r="J99" s="5">
        <v>2.6</v>
      </c>
      <c r="K99" s="5" t="s">
        <v>4</v>
      </c>
    </row>
  </sheetData>
  <mergeCells count="48">
    <mergeCell ref="AF7:AF8"/>
    <mergeCell ref="A2:AJ2"/>
    <mergeCell ref="A3:AJ3"/>
    <mergeCell ref="A4:AJ4"/>
    <mergeCell ref="B6:AI6"/>
    <mergeCell ref="B7:B8"/>
    <mergeCell ref="C7:C8"/>
    <mergeCell ref="D7:G7"/>
    <mergeCell ref="K7:U7"/>
    <mergeCell ref="AH7:AH8"/>
    <mergeCell ref="AI7:AI8"/>
    <mergeCell ref="H7:H8"/>
    <mergeCell ref="I7:I8"/>
    <mergeCell ref="J7:J8"/>
    <mergeCell ref="AG7:AG8"/>
    <mergeCell ref="X7:X8"/>
    <mergeCell ref="AD7:AD8"/>
    <mergeCell ref="AE7:AE8"/>
    <mergeCell ref="Y7:AC7"/>
    <mergeCell ref="V7:V8"/>
    <mergeCell ref="W7:W8"/>
    <mergeCell ref="B36:B45"/>
    <mergeCell ref="C36:C45"/>
    <mergeCell ref="D38:H38"/>
    <mergeCell ref="D39:H39"/>
    <mergeCell ref="D40:H40"/>
    <mergeCell ref="D42:AG42"/>
    <mergeCell ref="AC40:AD40"/>
    <mergeCell ref="Y40:AB40"/>
    <mergeCell ref="K38:V38"/>
    <mergeCell ref="D36:H36"/>
    <mergeCell ref="D37:H37"/>
    <mergeCell ref="D43:AG43"/>
    <mergeCell ref="D44:AG44"/>
    <mergeCell ref="AC38:AD38"/>
    <mergeCell ref="AC39:AD39"/>
    <mergeCell ref="Y36:AB36"/>
    <mergeCell ref="K39:V39"/>
    <mergeCell ref="D41:AG41"/>
    <mergeCell ref="K36:V36"/>
    <mergeCell ref="K37:V37"/>
    <mergeCell ref="D45:AG45"/>
    <mergeCell ref="K40:V40"/>
    <mergeCell ref="Y37:AB37"/>
    <mergeCell ref="Y38:AB38"/>
    <mergeCell ref="Y39:AB39"/>
    <mergeCell ref="AC36:AD36"/>
    <mergeCell ref="AC37:AD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100"/>
  <sheetViews>
    <sheetView topLeftCell="AH28" zoomScale="90" zoomScaleNormal="90" workbookViewId="0">
      <selection activeCell="BA47" sqref="BA47"/>
    </sheetView>
  </sheetViews>
  <sheetFormatPr defaultRowHeight="15" x14ac:dyDescent="0.25"/>
  <cols>
    <col min="2" max="2" width="4.85546875" customWidth="1"/>
    <col min="3" max="3" width="34.5703125" customWidth="1"/>
    <col min="4" max="4" width="6.28515625" customWidth="1"/>
    <col min="5" max="5" width="8.42578125" customWidth="1"/>
    <col min="6" max="6" width="5.28515625" customWidth="1"/>
    <col min="7" max="7" width="6.42578125" customWidth="1"/>
    <col min="8" max="8" width="6" customWidth="1"/>
    <col min="9" max="9" width="7" customWidth="1"/>
    <col min="10" max="13" width="6.7109375" customWidth="1"/>
    <col min="14" max="14" width="9.7109375" customWidth="1"/>
    <col min="15" max="16" width="4.85546875" customWidth="1"/>
    <col min="17" max="17" width="8.5703125" customWidth="1"/>
    <col min="18" max="18" width="7.42578125" customWidth="1"/>
    <col min="19" max="19" width="6.140625" customWidth="1"/>
    <col min="20" max="20" width="5.7109375" customWidth="1"/>
    <col min="21" max="21" width="11.28515625" customWidth="1"/>
    <col min="22" max="24" width="5.7109375" customWidth="1"/>
    <col min="25" max="25" width="10.5703125" customWidth="1"/>
    <col min="26" max="26" width="9.85546875" customWidth="1"/>
    <col min="27" max="27" width="9.42578125" customWidth="1"/>
    <col min="28" max="28" width="11" customWidth="1"/>
    <col min="29" max="30" width="4.42578125" customWidth="1"/>
    <col min="31" max="31" width="8.42578125" customWidth="1"/>
    <col min="32" max="32" width="6.7109375" customWidth="1"/>
    <col min="33" max="33" width="6.140625" customWidth="1"/>
    <col min="34" max="34" width="8.7109375" customWidth="1"/>
    <col min="35" max="35" width="5.5703125" customWidth="1"/>
    <col min="36" max="36" width="5" customWidth="1"/>
    <col min="37" max="38" width="5.28515625" customWidth="1"/>
    <col min="39" max="39" width="8.7109375" customWidth="1"/>
    <col min="40" max="40" width="12.140625" customWidth="1"/>
    <col min="41" max="41" width="8.28515625" customWidth="1"/>
    <col min="42" max="42" width="11.140625" customWidth="1"/>
    <col min="43" max="43" width="8.42578125" customWidth="1"/>
    <col min="44" max="44" width="6.5703125" customWidth="1"/>
    <col min="45" max="45" width="7.85546875" customWidth="1"/>
    <col min="46" max="46" width="8.5703125" customWidth="1"/>
    <col min="47" max="47" width="10.7109375" customWidth="1"/>
    <col min="48" max="48" width="8.5703125" customWidth="1"/>
    <col min="49" max="50" width="4.7109375" customWidth="1"/>
    <col min="51" max="52" width="8.85546875" customWidth="1"/>
  </cols>
  <sheetData>
    <row r="2" spans="1:55" x14ac:dyDescent="0.25">
      <c r="A2" s="42" t="s">
        <v>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x14ac:dyDescent="0.25">
      <c r="A3" s="42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x14ac:dyDescent="0.25">
      <c r="A4" s="42" t="s">
        <v>151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6" spans="1:55" x14ac:dyDescent="0.25">
      <c r="B6" s="43" t="s">
        <v>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</row>
    <row r="7" spans="1:55" ht="36.75" customHeight="1" x14ac:dyDescent="0.25">
      <c r="B7" s="44" t="s">
        <v>0</v>
      </c>
      <c r="C7" s="44" t="s">
        <v>10</v>
      </c>
      <c r="D7" s="44" t="s">
        <v>24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35" t="s">
        <v>11</v>
      </c>
      <c r="P7" s="37" t="s">
        <v>12</v>
      </c>
      <c r="Q7" s="41" t="s">
        <v>13</v>
      </c>
      <c r="R7" s="39" t="s">
        <v>25</v>
      </c>
      <c r="S7" s="40"/>
      <c r="T7" s="40"/>
      <c r="U7" s="40"/>
      <c r="V7" s="40"/>
      <c r="W7" s="40"/>
      <c r="X7" s="40"/>
      <c r="Y7" s="40"/>
      <c r="Z7" s="40"/>
      <c r="AA7" s="40"/>
      <c r="AB7" s="50"/>
      <c r="AC7" s="35" t="s">
        <v>11</v>
      </c>
      <c r="AD7" s="37" t="s">
        <v>12</v>
      </c>
      <c r="AE7" s="41" t="s">
        <v>13</v>
      </c>
      <c r="AF7" s="49" t="s">
        <v>27</v>
      </c>
      <c r="AG7" s="49"/>
      <c r="AH7" s="49"/>
      <c r="AI7" s="49"/>
      <c r="AJ7" s="49"/>
      <c r="AK7" s="35" t="s">
        <v>11</v>
      </c>
      <c r="AL7" s="37" t="s">
        <v>12</v>
      </c>
      <c r="AM7" s="41" t="s">
        <v>13</v>
      </c>
      <c r="AN7" s="49" t="s">
        <v>26</v>
      </c>
      <c r="AO7" s="49"/>
      <c r="AP7" s="49"/>
      <c r="AQ7" s="49"/>
      <c r="AR7" s="49"/>
      <c r="AS7" s="49"/>
      <c r="AT7" s="49"/>
      <c r="AU7" s="49"/>
      <c r="AV7" s="49"/>
      <c r="AW7" s="35" t="s">
        <v>11</v>
      </c>
      <c r="AX7" s="37" t="s">
        <v>12</v>
      </c>
      <c r="AY7" s="41" t="s">
        <v>13</v>
      </c>
      <c r="AZ7" s="35" t="s">
        <v>11</v>
      </c>
      <c r="BA7" s="37" t="s">
        <v>12</v>
      </c>
      <c r="BB7" s="41" t="s">
        <v>13</v>
      </c>
    </row>
    <row r="8" spans="1:55" ht="225" customHeight="1" thickBot="1" x14ac:dyDescent="0.3">
      <c r="B8" s="44"/>
      <c r="C8" s="44"/>
      <c r="D8" s="12" t="s">
        <v>48</v>
      </c>
      <c r="E8" s="12" t="s">
        <v>49</v>
      </c>
      <c r="F8" s="12" t="s">
        <v>50</v>
      </c>
      <c r="G8" s="12" t="s">
        <v>51</v>
      </c>
      <c r="H8" s="12" t="s">
        <v>52</v>
      </c>
      <c r="I8" s="12" t="s">
        <v>53</v>
      </c>
      <c r="J8" s="12" t="s">
        <v>54</v>
      </c>
      <c r="K8" s="12" t="s">
        <v>55</v>
      </c>
      <c r="L8" s="12" t="s">
        <v>56</v>
      </c>
      <c r="M8" s="12" t="s">
        <v>57</v>
      </c>
      <c r="N8" s="12" t="s">
        <v>58</v>
      </c>
      <c r="O8" s="36"/>
      <c r="P8" s="38"/>
      <c r="Q8" s="41"/>
      <c r="R8" s="12" t="s">
        <v>59</v>
      </c>
      <c r="S8" s="12" t="s">
        <v>60</v>
      </c>
      <c r="T8" s="12" t="s">
        <v>61</v>
      </c>
      <c r="U8" s="12" t="s">
        <v>62</v>
      </c>
      <c r="V8" s="12" t="s">
        <v>63</v>
      </c>
      <c r="W8" s="12" t="s">
        <v>64</v>
      </c>
      <c r="X8" s="12" t="s">
        <v>65</v>
      </c>
      <c r="Y8" s="12" t="s">
        <v>66</v>
      </c>
      <c r="Z8" s="12" t="s">
        <v>67</v>
      </c>
      <c r="AA8" s="12" t="s">
        <v>68</v>
      </c>
      <c r="AB8" s="12" t="s">
        <v>69</v>
      </c>
      <c r="AC8" s="36"/>
      <c r="AD8" s="38"/>
      <c r="AE8" s="41"/>
      <c r="AF8" s="12" t="s">
        <v>70</v>
      </c>
      <c r="AG8" s="12" t="s">
        <v>71</v>
      </c>
      <c r="AH8" s="12" t="s">
        <v>72</v>
      </c>
      <c r="AI8" s="12" t="s">
        <v>73</v>
      </c>
      <c r="AJ8" s="12" t="s">
        <v>74</v>
      </c>
      <c r="AK8" s="36"/>
      <c r="AL8" s="38"/>
      <c r="AM8" s="41"/>
      <c r="AN8" s="12" t="s">
        <v>75</v>
      </c>
      <c r="AO8" s="12" t="s">
        <v>76</v>
      </c>
      <c r="AP8" s="12" t="s">
        <v>77</v>
      </c>
      <c r="AQ8" s="12" t="s">
        <v>78</v>
      </c>
      <c r="AR8" s="12" t="s">
        <v>79</v>
      </c>
      <c r="AS8" s="12" t="s">
        <v>80</v>
      </c>
      <c r="AT8" s="12" t="s">
        <v>81</v>
      </c>
      <c r="AU8" s="12" t="s">
        <v>82</v>
      </c>
      <c r="AV8" s="12" t="s">
        <v>83</v>
      </c>
      <c r="AW8" s="36"/>
      <c r="AX8" s="38"/>
      <c r="AY8" s="41"/>
      <c r="AZ8" s="36"/>
      <c r="BA8" s="38"/>
      <c r="BB8" s="41"/>
    </row>
    <row r="9" spans="1:55" ht="16.5" thickBot="1" x14ac:dyDescent="0.3">
      <c r="B9" s="1">
        <v>1</v>
      </c>
      <c r="C9" s="20" t="s">
        <v>122</v>
      </c>
      <c r="D9" s="1">
        <v>2</v>
      </c>
      <c r="E9" s="1">
        <v>1</v>
      </c>
      <c r="F9" s="1">
        <v>2</v>
      </c>
      <c r="G9" s="1">
        <v>1</v>
      </c>
      <c r="H9" s="1">
        <v>1</v>
      </c>
      <c r="I9" s="1">
        <v>2</v>
      </c>
      <c r="J9" s="1">
        <v>1</v>
      </c>
      <c r="K9" s="1">
        <v>1</v>
      </c>
      <c r="L9" s="1">
        <v>2</v>
      </c>
      <c r="M9" s="1">
        <v>1</v>
      </c>
      <c r="N9" s="1">
        <v>2</v>
      </c>
      <c r="O9" s="6">
        <f>SUM(D9:N9)</f>
        <v>16</v>
      </c>
      <c r="P9" s="8">
        <f>AVERAGE(D9:N9)</f>
        <v>1.4545454545454546</v>
      </c>
      <c r="Q9" s="11" t="str">
        <f t="shared" ref="Q9:Q36" si="0">IF(F9="","",VLOOKUP(P9,$J$98:$M$100,2,TRUE))</f>
        <v>І ур</v>
      </c>
      <c r="R9" s="1">
        <v>1</v>
      </c>
      <c r="S9" s="1">
        <v>2</v>
      </c>
      <c r="T9" s="1">
        <v>1</v>
      </c>
      <c r="U9" s="1">
        <v>2</v>
      </c>
      <c r="V9" s="1">
        <v>2</v>
      </c>
      <c r="W9" s="1">
        <v>2</v>
      </c>
      <c r="X9" s="1">
        <v>1</v>
      </c>
      <c r="Y9" s="1">
        <v>2</v>
      </c>
      <c r="Z9" s="1">
        <v>1</v>
      </c>
      <c r="AA9" s="1">
        <v>1</v>
      </c>
      <c r="AB9" s="1">
        <v>1</v>
      </c>
      <c r="AC9" s="6">
        <f>SUM(R9:AB9)</f>
        <v>16</v>
      </c>
      <c r="AD9" s="8">
        <f>AVERAGE(R9:AB9)</f>
        <v>1.4545454545454546</v>
      </c>
      <c r="AE9" s="11" t="str">
        <f t="shared" ref="AE9:AE36" si="1">IF(P9="","",VLOOKUP(AD9,$J$98:$M$100,2,TRUE))</f>
        <v>І ур</v>
      </c>
      <c r="AF9" s="1">
        <v>2</v>
      </c>
      <c r="AG9" s="1">
        <v>2</v>
      </c>
      <c r="AH9" s="1">
        <v>1</v>
      </c>
      <c r="AI9" s="1">
        <v>2</v>
      </c>
      <c r="AJ9" s="1">
        <v>2</v>
      </c>
      <c r="AK9" s="6">
        <f t="shared" ref="AK9:AK36" si="2">SUM(AF9:AJ9)</f>
        <v>9</v>
      </c>
      <c r="AL9" s="8">
        <f t="shared" ref="AL9:AL36" si="3">AVERAGE(AF9:AJ9)</f>
        <v>1.8</v>
      </c>
      <c r="AM9" s="11" t="str">
        <f t="shared" ref="AM9:AM36" si="4">IF(AI9="","",VLOOKUP(AL9,$J$98:$M$100,2,TRUE))</f>
        <v>ІІ ур</v>
      </c>
      <c r="AN9" s="1">
        <v>2</v>
      </c>
      <c r="AO9" s="1">
        <v>2</v>
      </c>
      <c r="AP9" s="1">
        <v>2</v>
      </c>
      <c r="AQ9" s="1">
        <v>2</v>
      </c>
      <c r="AR9" s="1">
        <v>1</v>
      </c>
      <c r="AS9" s="1">
        <v>1</v>
      </c>
      <c r="AT9" s="1">
        <v>1</v>
      </c>
      <c r="AU9" s="1">
        <v>1</v>
      </c>
      <c r="AV9" s="1">
        <v>1</v>
      </c>
      <c r="AW9" s="6">
        <f>SUM(AN9:AV9)</f>
        <v>13</v>
      </c>
      <c r="AX9" s="8">
        <f>AVERAGE(AW9/9)</f>
        <v>1.4444444444444444</v>
      </c>
      <c r="AY9" s="11" t="str">
        <f t="shared" ref="AY9:AY36" si="5">IF(AS9="","",VLOOKUP(AX9,$J$98:$M$100,2,TRUE))</f>
        <v>І ур</v>
      </c>
      <c r="AZ9" s="7">
        <f>O9+AC9+AK9+AW9</f>
        <v>54</v>
      </c>
      <c r="BA9" s="9">
        <f>AZ9/36</f>
        <v>1.5</v>
      </c>
      <c r="BB9" s="11" t="str">
        <f t="shared" ref="BB9:BB36" si="6">IF(AV9="","",VLOOKUP(BA9,$J$98:$M$100,2,TRUE))</f>
        <v>І ур</v>
      </c>
    </row>
    <row r="10" spans="1:55" ht="16.5" thickBot="1" x14ac:dyDescent="0.3">
      <c r="B10" s="1">
        <v>2</v>
      </c>
      <c r="C10" s="21" t="s">
        <v>123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>
        <v>2</v>
      </c>
      <c r="N10" s="1">
        <v>0</v>
      </c>
      <c r="O10" s="6">
        <f t="shared" ref="O10:O36" si="7">SUM(D10:N10)</f>
        <v>29</v>
      </c>
      <c r="P10" s="8">
        <f t="shared" ref="P10:P36" si="8">AVERAGE(D10:N10)</f>
        <v>2.6363636363636362</v>
      </c>
      <c r="Q10" s="11" t="str">
        <f t="shared" si="0"/>
        <v>ІІІ ур</v>
      </c>
      <c r="R10" s="1">
        <v>2</v>
      </c>
      <c r="S10" s="1">
        <v>2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2</v>
      </c>
      <c r="AB10" s="1">
        <v>3</v>
      </c>
      <c r="AC10" s="6">
        <f t="shared" ref="AC10:AC36" si="9">SUM(R10:AB10)</f>
        <v>30</v>
      </c>
      <c r="AD10" s="8">
        <f t="shared" ref="AD10:AD36" si="10">AVERAGE(R10:AB10)</f>
        <v>2.7272727272727271</v>
      </c>
      <c r="AE10" s="11" t="str">
        <f t="shared" si="1"/>
        <v>ІІІ ур</v>
      </c>
      <c r="AF10" s="1">
        <v>3</v>
      </c>
      <c r="AG10" s="1">
        <v>3</v>
      </c>
      <c r="AH10" s="1">
        <v>3</v>
      </c>
      <c r="AI10" s="1">
        <v>3</v>
      </c>
      <c r="AJ10" s="1">
        <v>3</v>
      </c>
      <c r="AK10" s="6">
        <f t="shared" si="2"/>
        <v>15</v>
      </c>
      <c r="AL10" s="8">
        <f t="shared" si="3"/>
        <v>3</v>
      </c>
      <c r="AM10" s="11" t="str">
        <f t="shared" si="4"/>
        <v>ІІІ ур</v>
      </c>
      <c r="AN10" s="1">
        <v>2</v>
      </c>
      <c r="AO10" s="1">
        <v>3</v>
      </c>
      <c r="AP10" s="1">
        <v>3</v>
      </c>
      <c r="AQ10" s="1">
        <v>3</v>
      </c>
      <c r="AR10" s="1">
        <v>3</v>
      </c>
      <c r="AS10" s="1">
        <v>3</v>
      </c>
      <c r="AT10" s="1">
        <v>3</v>
      </c>
      <c r="AU10" s="1">
        <v>3</v>
      </c>
      <c r="AV10" s="1">
        <v>3</v>
      </c>
      <c r="AW10" s="6">
        <f t="shared" ref="AW10:AW36" si="11">SUM(AN10:AV10)</f>
        <v>26</v>
      </c>
      <c r="AX10" s="8">
        <f t="shared" ref="AX10:AX36" si="12">AVERAGE(AW10/9)</f>
        <v>2.8888888888888888</v>
      </c>
      <c r="AY10" s="11" t="str">
        <f t="shared" si="5"/>
        <v>ІІІ ур</v>
      </c>
      <c r="AZ10" s="7">
        <f t="shared" ref="AZ10:AZ36" si="13">O10+AC10+AK10+AW10</f>
        <v>100</v>
      </c>
      <c r="BA10" s="9">
        <f t="shared" ref="BA10:BA36" si="14">AZ10/36</f>
        <v>2.7777777777777777</v>
      </c>
      <c r="BB10" s="11" t="str">
        <f t="shared" si="6"/>
        <v>ІІІ ур</v>
      </c>
    </row>
    <row r="11" spans="1:55" ht="16.5" thickBot="1" x14ac:dyDescent="0.3">
      <c r="B11" s="1">
        <v>3</v>
      </c>
      <c r="C11" s="21" t="s">
        <v>124</v>
      </c>
      <c r="D11" s="1">
        <v>2</v>
      </c>
      <c r="E11" s="1">
        <v>1</v>
      </c>
      <c r="F11" s="1">
        <v>2</v>
      </c>
      <c r="G11" s="1">
        <v>1</v>
      </c>
      <c r="H11" s="1">
        <v>2</v>
      </c>
      <c r="I11" s="1">
        <v>1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6">
        <f t="shared" si="7"/>
        <v>16</v>
      </c>
      <c r="P11" s="8">
        <f t="shared" si="8"/>
        <v>1.4545454545454546</v>
      </c>
      <c r="Q11" s="11" t="str">
        <f t="shared" si="0"/>
        <v>І ур</v>
      </c>
      <c r="R11" s="1">
        <v>2</v>
      </c>
      <c r="S11" s="1">
        <v>1</v>
      </c>
      <c r="T11" s="1">
        <v>2</v>
      </c>
      <c r="U11" s="1">
        <v>1</v>
      </c>
      <c r="V11" s="1">
        <v>2</v>
      </c>
      <c r="W11" s="1">
        <v>1</v>
      </c>
      <c r="X11" s="1">
        <v>1</v>
      </c>
      <c r="Y11" s="1">
        <v>2</v>
      </c>
      <c r="Z11" s="1">
        <v>1</v>
      </c>
      <c r="AA11" s="1">
        <v>1</v>
      </c>
      <c r="AB11" s="1">
        <v>2</v>
      </c>
      <c r="AC11" s="6">
        <f t="shared" si="9"/>
        <v>16</v>
      </c>
      <c r="AD11" s="8">
        <f t="shared" si="10"/>
        <v>1.4545454545454546</v>
      </c>
      <c r="AE11" s="11" t="str">
        <f t="shared" si="1"/>
        <v>І ур</v>
      </c>
      <c r="AF11" s="1">
        <v>2</v>
      </c>
      <c r="AG11" s="1">
        <v>1</v>
      </c>
      <c r="AH11" s="1">
        <v>2</v>
      </c>
      <c r="AI11" s="1">
        <v>1</v>
      </c>
      <c r="AJ11" s="1">
        <v>1</v>
      </c>
      <c r="AK11" s="6">
        <f t="shared" si="2"/>
        <v>7</v>
      </c>
      <c r="AL11" s="8">
        <f t="shared" si="3"/>
        <v>1.4</v>
      </c>
      <c r="AM11" s="11" t="str">
        <f t="shared" si="4"/>
        <v>І ур</v>
      </c>
      <c r="AN11" s="1">
        <v>2</v>
      </c>
      <c r="AO11" s="1">
        <v>1</v>
      </c>
      <c r="AP11" s="1">
        <v>1</v>
      </c>
      <c r="AQ11" s="1">
        <v>2</v>
      </c>
      <c r="AR11" s="1">
        <v>1</v>
      </c>
      <c r="AS11" s="1">
        <v>1</v>
      </c>
      <c r="AT11" s="1">
        <v>2</v>
      </c>
      <c r="AU11" s="1">
        <v>1</v>
      </c>
      <c r="AV11" s="1">
        <v>2</v>
      </c>
      <c r="AW11" s="6">
        <f t="shared" si="11"/>
        <v>13</v>
      </c>
      <c r="AX11" s="8">
        <f t="shared" si="12"/>
        <v>1.4444444444444444</v>
      </c>
      <c r="AY11" s="11" t="str">
        <f t="shared" si="5"/>
        <v>І ур</v>
      </c>
      <c r="AZ11" s="7">
        <f t="shared" si="13"/>
        <v>52</v>
      </c>
      <c r="BA11" s="9">
        <f t="shared" si="14"/>
        <v>1.4444444444444444</v>
      </c>
      <c r="BB11" s="11" t="str">
        <f t="shared" si="6"/>
        <v>І ур</v>
      </c>
    </row>
    <row r="12" spans="1:55" ht="16.5" thickBot="1" x14ac:dyDescent="0.3">
      <c r="B12" s="1">
        <v>4</v>
      </c>
      <c r="C12" s="21" t="s">
        <v>125</v>
      </c>
      <c r="D12" s="1">
        <v>2</v>
      </c>
      <c r="E12" s="1">
        <v>2</v>
      </c>
      <c r="F12" s="1">
        <v>1</v>
      </c>
      <c r="G12" s="1">
        <v>2</v>
      </c>
      <c r="H12" s="1">
        <v>1</v>
      </c>
      <c r="I12" s="1">
        <v>1</v>
      </c>
      <c r="J12" s="1">
        <v>2</v>
      </c>
      <c r="K12" s="1">
        <v>2</v>
      </c>
      <c r="L12" s="1">
        <v>1</v>
      </c>
      <c r="M12" s="1">
        <v>1</v>
      </c>
      <c r="N12" s="1">
        <v>1</v>
      </c>
      <c r="O12" s="6">
        <f t="shared" si="7"/>
        <v>16</v>
      </c>
      <c r="P12" s="8">
        <f t="shared" si="8"/>
        <v>1.4545454545454546</v>
      </c>
      <c r="Q12" s="11" t="str">
        <f t="shared" si="0"/>
        <v>І ур</v>
      </c>
      <c r="R12" s="1">
        <v>1</v>
      </c>
      <c r="S12" s="1">
        <v>2</v>
      </c>
      <c r="T12" s="1">
        <v>2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3</v>
      </c>
      <c r="AC12" s="6">
        <f t="shared" si="9"/>
        <v>15</v>
      </c>
      <c r="AD12" s="8">
        <f t="shared" si="10"/>
        <v>1.3636363636363635</v>
      </c>
      <c r="AE12" s="11" t="str">
        <f t="shared" si="1"/>
        <v>І ур</v>
      </c>
      <c r="AF12" s="1">
        <v>2</v>
      </c>
      <c r="AG12" s="1">
        <v>1</v>
      </c>
      <c r="AH12" s="1">
        <v>1</v>
      </c>
      <c r="AI12" s="1">
        <v>1</v>
      </c>
      <c r="AJ12" s="1">
        <v>1</v>
      </c>
      <c r="AK12" s="6">
        <f t="shared" si="2"/>
        <v>6</v>
      </c>
      <c r="AL12" s="8">
        <f t="shared" si="3"/>
        <v>1.2</v>
      </c>
      <c r="AM12" s="11" t="str">
        <f t="shared" si="4"/>
        <v>І ур</v>
      </c>
      <c r="AN12" s="1">
        <v>1</v>
      </c>
      <c r="AO12" s="1">
        <v>2</v>
      </c>
      <c r="AP12" s="1">
        <v>1</v>
      </c>
      <c r="AQ12" s="1">
        <v>2</v>
      </c>
      <c r="AR12" s="1">
        <v>1</v>
      </c>
      <c r="AS12" s="1">
        <v>1</v>
      </c>
      <c r="AT12" s="1">
        <v>1</v>
      </c>
      <c r="AU12" s="1">
        <v>2</v>
      </c>
      <c r="AV12" s="1">
        <v>2</v>
      </c>
      <c r="AW12" s="6">
        <f t="shared" si="11"/>
        <v>13</v>
      </c>
      <c r="AX12" s="8">
        <f t="shared" si="12"/>
        <v>1.4444444444444444</v>
      </c>
      <c r="AY12" s="11" t="str">
        <f t="shared" si="5"/>
        <v>І ур</v>
      </c>
      <c r="AZ12" s="7">
        <f t="shared" si="13"/>
        <v>50</v>
      </c>
      <c r="BA12" s="9">
        <f t="shared" si="14"/>
        <v>1.3888888888888888</v>
      </c>
      <c r="BB12" s="11" t="str">
        <f t="shared" si="6"/>
        <v>І ур</v>
      </c>
    </row>
    <row r="13" spans="1:55" ht="16.5" thickBot="1" x14ac:dyDescent="0.3">
      <c r="B13" s="1">
        <v>5</v>
      </c>
      <c r="C13" s="21" t="s">
        <v>126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1">
        <v>3</v>
      </c>
      <c r="N13" s="1">
        <v>3</v>
      </c>
      <c r="O13" s="6">
        <f t="shared" si="7"/>
        <v>33</v>
      </c>
      <c r="P13" s="8">
        <f t="shared" si="8"/>
        <v>3</v>
      </c>
      <c r="Q13" s="11" t="str">
        <f t="shared" si="0"/>
        <v>ІІІ ур</v>
      </c>
      <c r="R13" s="1">
        <v>3</v>
      </c>
      <c r="S13" s="1">
        <v>3</v>
      </c>
      <c r="T13" s="1">
        <v>3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1">
        <v>3</v>
      </c>
      <c r="AA13" s="1">
        <v>3</v>
      </c>
      <c r="AB13" s="1">
        <v>3</v>
      </c>
      <c r="AC13" s="6">
        <f t="shared" si="9"/>
        <v>33</v>
      </c>
      <c r="AD13" s="8">
        <f t="shared" si="10"/>
        <v>3</v>
      </c>
      <c r="AE13" s="11" t="str">
        <f t="shared" si="1"/>
        <v>ІІІ ур</v>
      </c>
      <c r="AF13" s="1">
        <v>3</v>
      </c>
      <c r="AG13" s="1">
        <v>3</v>
      </c>
      <c r="AH13" s="1">
        <v>3</v>
      </c>
      <c r="AI13" s="1">
        <v>3</v>
      </c>
      <c r="AJ13" s="1">
        <v>3</v>
      </c>
      <c r="AK13" s="6">
        <f t="shared" si="2"/>
        <v>15</v>
      </c>
      <c r="AL13" s="8">
        <f t="shared" si="3"/>
        <v>3</v>
      </c>
      <c r="AM13" s="11" t="str">
        <f t="shared" si="4"/>
        <v>ІІІ ур</v>
      </c>
      <c r="AN13" s="1">
        <v>3</v>
      </c>
      <c r="AO13" s="1">
        <v>3</v>
      </c>
      <c r="AP13" s="1">
        <v>3</v>
      </c>
      <c r="AQ13" s="1">
        <v>3</v>
      </c>
      <c r="AR13" s="1">
        <v>3</v>
      </c>
      <c r="AS13" s="1">
        <v>3</v>
      </c>
      <c r="AT13" s="1">
        <v>3</v>
      </c>
      <c r="AU13" s="1">
        <v>3</v>
      </c>
      <c r="AV13" s="1">
        <v>3</v>
      </c>
      <c r="AW13" s="6">
        <f t="shared" si="11"/>
        <v>27</v>
      </c>
      <c r="AX13" s="8">
        <f t="shared" si="12"/>
        <v>3</v>
      </c>
      <c r="AY13" s="11" t="str">
        <f t="shared" si="5"/>
        <v>ІІІ ур</v>
      </c>
      <c r="AZ13" s="7">
        <f t="shared" si="13"/>
        <v>108</v>
      </c>
      <c r="BA13" s="9">
        <f t="shared" si="14"/>
        <v>3</v>
      </c>
      <c r="BB13" s="11" t="str">
        <f t="shared" si="6"/>
        <v>ІІІ ур</v>
      </c>
    </row>
    <row r="14" spans="1:55" ht="16.5" thickBot="1" x14ac:dyDescent="0.3">
      <c r="B14" s="1">
        <v>6</v>
      </c>
      <c r="C14" s="21" t="s">
        <v>127</v>
      </c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1">
        <v>2</v>
      </c>
      <c r="N14" s="1">
        <v>2</v>
      </c>
      <c r="O14" s="6">
        <f t="shared" si="7"/>
        <v>22</v>
      </c>
      <c r="P14" s="8">
        <f t="shared" si="8"/>
        <v>2</v>
      </c>
      <c r="Q14" s="11" t="str">
        <f t="shared" si="0"/>
        <v>ІІ ур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3</v>
      </c>
      <c r="AA14" s="1">
        <v>3</v>
      </c>
      <c r="AB14" s="1">
        <v>3</v>
      </c>
      <c r="AC14" s="6">
        <f t="shared" si="9"/>
        <v>25</v>
      </c>
      <c r="AD14" s="8">
        <f t="shared" si="10"/>
        <v>2.2727272727272729</v>
      </c>
      <c r="AE14" s="11" t="str">
        <f t="shared" si="1"/>
        <v>ІІ ур</v>
      </c>
      <c r="AF14" s="1">
        <v>2</v>
      </c>
      <c r="AG14" s="1">
        <v>1</v>
      </c>
      <c r="AH14" s="1">
        <v>1</v>
      </c>
      <c r="AI14" s="1">
        <v>2</v>
      </c>
      <c r="AJ14" s="1">
        <v>1</v>
      </c>
      <c r="AK14" s="6">
        <f t="shared" si="2"/>
        <v>7</v>
      </c>
      <c r="AL14" s="8">
        <f t="shared" si="3"/>
        <v>1.4</v>
      </c>
      <c r="AM14" s="11" t="str">
        <f t="shared" si="4"/>
        <v>І ур</v>
      </c>
      <c r="AN14" s="1">
        <v>2</v>
      </c>
      <c r="AO14" s="1">
        <v>2</v>
      </c>
      <c r="AP14" s="1">
        <v>2</v>
      </c>
      <c r="AQ14" s="1">
        <v>2</v>
      </c>
      <c r="AR14" s="1">
        <v>2</v>
      </c>
      <c r="AS14" s="1">
        <v>2</v>
      </c>
      <c r="AT14" s="1">
        <v>2</v>
      </c>
      <c r="AU14" s="1">
        <v>2</v>
      </c>
      <c r="AV14" s="1">
        <v>2</v>
      </c>
      <c r="AW14" s="6">
        <f t="shared" si="11"/>
        <v>18</v>
      </c>
      <c r="AX14" s="8">
        <f t="shared" si="12"/>
        <v>2</v>
      </c>
      <c r="AY14" s="11" t="str">
        <f t="shared" si="5"/>
        <v>ІІ ур</v>
      </c>
      <c r="AZ14" s="7">
        <f t="shared" si="13"/>
        <v>72</v>
      </c>
      <c r="BA14" s="9">
        <f t="shared" si="14"/>
        <v>2</v>
      </c>
      <c r="BB14" s="11" t="str">
        <f t="shared" si="6"/>
        <v>ІІ ур</v>
      </c>
    </row>
    <row r="15" spans="1:55" ht="16.5" thickBot="1" x14ac:dyDescent="0.3">
      <c r="B15" s="1">
        <v>7</v>
      </c>
      <c r="C15" s="21" t="s">
        <v>128</v>
      </c>
      <c r="D15" s="1">
        <v>2</v>
      </c>
      <c r="E15" s="1">
        <v>1</v>
      </c>
      <c r="F15" s="1">
        <v>2</v>
      </c>
      <c r="G15" s="1">
        <v>1</v>
      </c>
      <c r="H15" s="1">
        <v>1</v>
      </c>
      <c r="I15" s="1">
        <v>1</v>
      </c>
      <c r="J15" s="1">
        <v>1</v>
      </c>
      <c r="K15" s="1">
        <v>2</v>
      </c>
      <c r="L15" s="1">
        <v>2</v>
      </c>
      <c r="M15" s="1">
        <v>2</v>
      </c>
      <c r="N15" s="1">
        <v>2</v>
      </c>
      <c r="O15" s="6">
        <f t="shared" si="7"/>
        <v>17</v>
      </c>
      <c r="P15" s="8">
        <f t="shared" si="8"/>
        <v>1.5454545454545454</v>
      </c>
      <c r="Q15" s="11" t="str">
        <f t="shared" si="0"/>
        <v>І ур</v>
      </c>
      <c r="R15" s="1">
        <v>1</v>
      </c>
      <c r="S15" s="1">
        <v>2</v>
      </c>
      <c r="T15" s="1">
        <v>2</v>
      </c>
      <c r="U15" s="1">
        <v>1</v>
      </c>
      <c r="V15" s="1">
        <v>2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6">
        <f t="shared" si="9"/>
        <v>14</v>
      </c>
      <c r="AD15" s="8">
        <f t="shared" si="10"/>
        <v>1.2727272727272727</v>
      </c>
      <c r="AE15" s="11" t="str">
        <f t="shared" si="1"/>
        <v>І ур</v>
      </c>
      <c r="AF15" s="1">
        <v>2</v>
      </c>
      <c r="AG15" s="1">
        <v>1</v>
      </c>
      <c r="AH15" s="1">
        <v>1</v>
      </c>
      <c r="AI15" s="1">
        <v>2</v>
      </c>
      <c r="AJ15" s="1">
        <v>1</v>
      </c>
      <c r="AK15" s="6">
        <f t="shared" si="2"/>
        <v>7</v>
      </c>
      <c r="AL15" s="8">
        <f t="shared" si="3"/>
        <v>1.4</v>
      </c>
      <c r="AM15" s="11" t="str">
        <f t="shared" si="4"/>
        <v>І ур</v>
      </c>
      <c r="AN15" s="1">
        <v>1</v>
      </c>
      <c r="AO15" s="1">
        <v>1</v>
      </c>
      <c r="AP15" s="1">
        <v>1</v>
      </c>
      <c r="AQ15" s="1">
        <v>2</v>
      </c>
      <c r="AR15" s="1">
        <v>1</v>
      </c>
      <c r="AS15" s="1">
        <v>1</v>
      </c>
      <c r="AT15" s="1">
        <v>1</v>
      </c>
      <c r="AU15" s="1">
        <v>2</v>
      </c>
      <c r="AV15" s="1">
        <v>2</v>
      </c>
      <c r="AW15" s="6">
        <f t="shared" si="11"/>
        <v>12</v>
      </c>
      <c r="AX15" s="8">
        <f t="shared" si="12"/>
        <v>1.3333333333333333</v>
      </c>
      <c r="AY15" s="11" t="str">
        <f t="shared" si="5"/>
        <v>І ур</v>
      </c>
      <c r="AZ15" s="7">
        <f t="shared" si="13"/>
        <v>50</v>
      </c>
      <c r="BA15" s="9">
        <f t="shared" si="14"/>
        <v>1.3888888888888888</v>
      </c>
      <c r="BB15" s="11" t="str">
        <f t="shared" si="6"/>
        <v>І ур</v>
      </c>
    </row>
    <row r="16" spans="1:55" ht="16.5" thickBot="1" x14ac:dyDescent="0.3">
      <c r="B16" s="1">
        <v>8</v>
      </c>
      <c r="C16" s="21" t="s">
        <v>129</v>
      </c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3</v>
      </c>
      <c r="M16" s="1">
        <v>3</v>
      </c>
      <c r="N16" s="1">
        <v>3</v>
      </c>
      <c r="O16" s="6">
        <f t="shared" si="7"/>
        <v>33</v>
      </c>
      <c r="P16" s="8">
        <f t="shared" si="8"/>
        <v>3</v>
      </c>
      <c r="Q16" s="11" t="str">
        <f t="shared" si="0"/>
        <v>ІІІ ур</v>
      </c>
      <c r="R16" s="1">
        <v>2</v>
      </c>
      <c r="S16" s="1">
        <v>2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6">
        <f t="shared" si="9"/>
        <v>31</v>
      </c>
      <c r="AD16" s="8">
        <f t="shared" si="10"/>
        <v>2.8181818181818183</v>
      </c>
      <c r="AE16" s="11" t="str">
        <f t="shared" si="1"/>
        <v>ІІІ ур</v>
      </c>
      <c r="AF16" s="1">
        <v>2</v>
      </c>
      <c r="AG16" s="1">
        <v>2</v>
      </c>
      <c r="AH16" s="1">
        <v>3</v>
      </c>
      <c r="AI16" s="1">
        <v>3</v>
      </c>
      <c r="AJ16" s="1">
        <v>3</v>
      </c>
      <c r="AK16" s="6">
        <f t="shared" si="2"/>
        <v>13</v>
      </c>
      <c r="AL16" s="8">
        <f t="shared" si="3"/>
        <v>2.6</v>
      </c>
      <c r="AM16" s="11" t="str">
        <f t="shared" si="4"/>
        <v>ІІІ ур</v>
      </c>
      <c r="AN16" s="1">
        <v>3</v>
      </c>
      <c r="AO16" s="1">
        <v>3</v>
      </c>
      <c r="AP16" s="1">
        <v>2</v>
      </c>
      <c r="AQ16" s="1">
        <v>3</v>
      </c>
      <c r="AR16" s="1">
        <v>3</v>
      </c>
      <c r="AS16" s="1">
        <v>3</v>
      </c>
      <c r="AT16" s="1">
        <v>3</v>
      </c>
      <c r="AU16" s="1">
        <v>3</v>
      </c>
      <c r="AV16" s="1">
        <v>3</v>
      </c>
      <c r="AW16" s="6">
        <f t="shared" si="11"/>
        <v>26</v>
      </c>
      <c r="AX16" s="8">
        <f t="shared" si="12"/>
        <v>2.8888888888888888</v>
      </c>
      <c r="AY16" s="11" t="str">
        <f t="shared" si="5"/>
        <v>ІІІ ур</v>
      </c>
      <c r="AZ16" s="7">
        <f t="shared" si="13"/>
        <v>103</v>
      </c>
      <c r="BA16" s="9">
        <f t="shared" si="14"/>
        <v>2.8611111111111112</v>
      </c>
      <c r="BB16" s="11" t="str">
        <f t="shared" si="6"/>
        <v>ІІІ ур</v>
      </c>
    </row>
    <row r="17" spans="2:54" ht="16.5" thickBot="1" x14ac:dyDescent="0.3">
      <c r="B17" s="1">
        <v>9</v>
      </c>
      <c r="C17" s="21" t="s">
        <v>130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6">
        <f t="shared" si="7"/>
        <v>17</v>
      </c>
      <c r="P17" s="8">
        <f t="shared" si="8"/>
        <v>1.5454545454545454</v>
      </c>
      <c r="Q17" s="11" t="str">
        <f t="shared" si="0"/>
        <v>І ур</v>
      </c>
      <c r="R17" s="1">
        <v>2</v>
      </c>
      <c r="S17" s="1">
        <v>1</v>
      </c>
      <c r="T17" s="1">
        <v>1</v>
      </c>
      <c r="U17" s="1">
        <v>2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2</v>
      </c>
      <c r="AC17" s="6">
        <f t="shared" si="9"/>
        <v>14</v>
      </c>
      <c r="AD17" s="8">
        <f t="shared" si="10"/>
        <v>1.2727272727272727</v>
      </c>
      <c r="AE17" s="11" t="str">
        <f t="shared" si="1"/>
        <v>І ур</v>
      </c>
      <c r="AF17" s="1">
        <v>1</v>
      </c>
      <c r="AG17" s="1">
        <v>1</v>
      </c>
      <c r="AH17" s="1">
        <v>1</v>
      </c>
      <c r="AI17" s="1">
        <v>2</v>
      </c>
      <c r="AJ17" s="1">
        <v>1</v>
      </c>
      <c r="AK17" s="6">
        <f t="shared" si="2"/>
        <v>6</v>
      </c>
      <c r="AL17" s="8">
        <f t="shared" si="3"/>
        <v>1.2</v>
      </c>
      <c r="AM17" s="11" t="str">
        <f t="shared" si="4"/>
        <v>І ур</v>
      </c>
      <c r="AN17" s="1">
        <v>3</v>
      </c>
      <c r="AO17" s="1">
        <v>3</v>
      </c>
      <c r="AP17" s="1">
        <v>3</v>
      </c>
      <c r="AQ17" s="1">
        <v>2</v>
      </c>
      <c r="AR17" s="1">
        <v>2</v>
      </c>
      <c r="AS17" s="1">
        <v>3</v>
      </c>
      <c r="AT17" s="1">
        <v>3</v>
      </c>
      <c r="AU17" s="1">
        <v>2</v>
      </c>
      <c r="AV17" s="1">
        <v>2</v>
      </c>
      <c r="AW17" s="6">
        <f t="shared" si="11"/>
        <v>23</v>
      </c>
      <c r="AX17" s="8">
        <f t="shared" si="12"/>
        <v>2.5555555555555554</v>
      </c>
      <c r="AY17" s="11" t="str">
        <f t="shared" si="5"/>
        <v>ІІ ур</v>
      </c>
      <c r="AZ17" s="7">
        <f t="shared" si="13"/>
        <v>60</v>
      </c>
      <c r="BA17" s="9">
        <f t="shared" si="14"/>
        <v>1.6666666666666667</v>
      </c>
      <c r="BB17" s="11" t="str">
        <f t="shared" si="6"/>
        <v>ІІ ур</v>
      </c>
    </row>
    <row r="18" spans="2:54" ht="16.5" thickBot="1" x14ac:dyDescent="0.3">
      <c r="B18" s="1">
        <v>10</v>
      </c>
      <c r="C18" s="21" t="s">
        <v>131</v>
      </c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6">
        <f t="shared" si="7"/>
        <v>22</v>
      </c>
      <c r="P18" s="8">
        <f t="shared" si="8"/>
        <v>2</v>
      </c>
      <c r="Q18" s="11" t="str">
        <f t="shared" si="0"/>
        <v>ІІ ур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1">
        <v>2</v>
      </c>
      <c r="AB18" s="1">
        <v>2</v>
      </c>
      <c r="AC18" s="6">
        <f t="shared" si="9"/>
        <v>22</v>
      </c>
      <c r="AD18" s="8">
        <f t="shared" si="10"/>
        <v>2</v>
      </c>
      <c r="AE18" s="11" t="str">
        <f t="shared" si="1"/>
        <v>ІІ ур</v>
      </c>
      <c r="AF18" s="1">
        <v>2</v>
      </c>
      <c r="AG18" s="1">
        <v>2</v>
      </c>
      <c r="AH18" s="1">
        <v>2</v>
      </c>
      <c r="AI18" s="1">
        <v>2</v>
      </c>
      <c r="AJ18" s="1">
        <v>1</v>
      </c>
      <c r="AK18" s="6">
        <f t="shared" si="2"/>
        <v>9</v>
      </c>
      <c r="AL18" s="8">
        <f t="shared" si="3"/>
        <v>1.8</v>
      </c>
      <c r="AM18" s="11" t="str">
        <f t="shared" si="4"/>
        <v>ІІ ур</v>
      </c>
      <c r="AN18" s="1">
        <v>2</v>
      </c>
      <c r="AO18" s="1">
        <v>2</v>
      </c>
      <c r="AP18" s="1">
        <v>2</v>
      </c>
      <c r="AQ18" s="1">
        <v>2</v>
      </c>
      <c r="AR18" s="1">
        <v>3</v>
      </c>
      <c r="AS18" s="1">
        <v>3</v>
      </c>
      <c r="AT18" s="1">
        <v>3</v>
      </c>
      <c r="AU18" s="1">
        <v>3</v>
      </c>
      <c r="AV18" s="1">
        <v>3</v>
      </c>
      <c r="AW18" s="6">
        <f t="shared" si="11"/>
        <v>23</v>
      </c>
      <c r="AX18" s="8">
        <f t="shared" si="12"/>
        <v>2.5555555555555554</v>
      </c>
      <c r="AY18" s="11" t="str">
        <f t="shared" si="5"/>
        <v>ІІ ур</v>
      </c>
      <c r="AZ18" s="7">
        <f t="shared" si="13"/>
        <v>76</v>
      </c>
      <c r="BA18" s="9">
        <f t="shared" si="14"/>
        <v>2.1111111111111112</v>
      </c>
      <c r="BB18" s="11" t="str">
        <f t="shared" si="6"/>
        <v>ІІ ур</v>
      </c>
    </row>
    <row r="19" spans="2:54" ht="16.5" thickBot="1" x14ac:dyDescent="0.3">
      <c r="B19" s="1">
        <v>11</v>
      </c>
      <c r="C19" s="21" t="s">
        <v>132</v>
      </c>
      <c r="D19" s="1">
        <v>2</v>
      </c>
      <c r="E19" s="1">
        <v>2</v>
      </c>
      <c r="F19" s="1">
        <v>1</v>
      </c>
      <c r="G19" s="1">
        <v>2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6">
        <f t="shared" si="7"/>
        <v>14</v>
      </c>
      <c r="P19" s="8">
        <f t="shared" si="8"/>
        <v>1.2727272727272727</v>
      </c>
      <c r="Q19" s="11" t="str">
        <f t="shared" si="0"/>
        <v>І ур</v>
      </c>
      <c r="R19" s="1">
        <v>2</v>
      </c>
      <c r="S19" s="1">
        <v>1</v>
      </c>
      <c r="T19" s="1">
        <v>1</v>
      </c>
      <c r="U19" s="1">
        <v>2</v>
      </c>
      <c r="V19" s="1">
        <v>1</v>
      </c>
      <c r="W19" s="1">
        <v>2</v>
      </c>
      <c r="X19" s="1">
        <v>1</v>
      </c>
      <c r="Y19" s="1">
        <v>1</v>
      </c>
      <c r="Z19" s="1">
        <v>2</v>
      </c>
      <c r="AA19" s="1">
        <v>1</v>
      </c>
      <c r="AB19" s="1">
        <v>1</v>
      </c>
      <c r="AC19" s="6">
        <f t="shared" si="9"/>
        <v>15</v>
      </c>
      <c r="AD19" s="8">
        <f t="shared" si="10"/>
        <v>1.3636363636363635</v>
      </c>
      <c r="AE19" s="11" t="str">
        <f t="shared" si="1"/>
        <v>І ур</v>
      </c>
      <c r="AF19" s="1">
        <v>1</v>
      </c>
      <c r="AG19" s="1">
        <v>2</v>
      </c>
      <c r="AH19" s="1">
        <v>1</v>
      </c>
      <c r="AI19" s="1">
        <v>1</v>
      </c>
      <c r="AJ19" s="1">
        <v>1</v>
      </c>
      <c r="AK19" s="6">
        <f t="shared" si="2"/>
        <v>6</v>
      </c>
      <c r="AL19" s="8">
        <f t="shared" si="3"/>
        <v>1.2</v>
      </c>
      <c r="AM19" s="11" t="str">
        <f t="shared" si="4"/>
        <v>І ур</v>
      </c>
      <c r="AN19" s="1">
        <v>1</v>
      </c>
      <c r="AO19" s="1">
        <v>1</v>
      </c>
      <c r="AP19" s="1">
        <v>1</v>
      </c>
      <c r="AQ19" s="1">
        <v>1</v>
      </c>
      <c r="AR19" s="1">
        <v>3</v>
      </c>
      <c r="AS19" s="1">
        <v>1</v>
      </c>
      <c r="AT19" s="1">
        <v>1</v>
      </c>
      <c r="AU19" s="1">
        <v>1</v>
      </c>
      <c r="AV19" s="1">
        <v>3</v>
      </c>
      <c r="AW19" s="6">
        <f t="shared" si="11"/>
        <v>13</v>
      </c>
      <c r="AX19" s="8">
        <f t="shared" si="12"/>
        <v>1.4444444444444444</v>
      </c>
      <c r="AY19" s="11" t="str">
        <f t="shared" si="5"/>
        <v>І ур</v>
      </c>
      <c r="AZ19" s="7">
        <f t="shared" si="13"/>
        <v>48</v>
      </c>
      <c r="BA19" s="9">
        <f t="shared" si="14"/>
        <v>1.3333333333333333</v>
      </c>
      <c r="BB19" s="11" t="str">
        <f t="shared" si="6"/>
        <v>І ур</v>
      </c>
    </row>
    <row r="20" spans="2:54" ht="16.5" thickBot="1" x14ac:dyDescent="0.3">
      <c r="B20" s="1">
        <v>12</v>
      </c>
      <c r="C20" s="21" t="s">
        <v>133</v>
      </c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>
        <v>2</v>
      </c>
      <c r="O20" s="6">
        <f t="shared" si="7"/>
        <v>22</v>
      </c>
      <c r="P20" s="8">
        <f t="shared" si="8"/>
        <v>2</v>
      </c>
      <c r="Q20" s="11" t="str">
        <f t="shared" si="0"/>
        <v>ІІ ур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1">
        <v>2</v>
      </c>
      <c r="AB20" s="1">
        <v>2</v>
      </c>
      <c r="AC20" s="6">
        <f t="shared" si="9"/>
        <v>22</v>
      </c>
      <c r="AD20" s="8">
        <f t="shared" si="10"/>
        <v>2</v>
      </c>
      <c r="AE20" s="11" t="str">
        <f t="shared" si="1"/>
        <v>ІІ ур</v>
      </c>
      <c r="AF20" s="1">
        <v>2</v>
      </c>
      <c r="AG20" s="1">
        <v>2</v>
      </c>
      <c r="AH20" s="1">
        <v>2</v>
      </c>
      <c r="AI20" s="1">
        <v>2</v>
      </c>
      <c r="AJ20" s="1">
        <v>2</v>
      </c>
      <c r="AK20" s="6">
        <f t="shared" si="2"/>
        <v>10</v>
      </c>
      <c r="AL20" s="8">
        <f t="shared" si="3"/>
        <v>2</v>
      </c>
      <c r="AM20" s="11" t="str">
        <f t="shared" si="4"/>
        <v>ІІ ур</v>
      </c>
      <c r="AN20" s="1">
        <v>3</v>
      </c>
      <c r="AO20" s="1">
        <v>3</v>
      </c>
      <c r="AP20" s="1">
        <v>3</v>
      </c>
      <c r="AQ20" s="1">
        <v>3</v>
      </c>
      <c r="AR20" s="1">
        <v>3</v>
      </c>
      <c r="AS20" s="1">
        <v>3</v>
      </c>
      <c r="AT20" s="1">
        <v>3</v>
      </c>
      <c r="AU20" s="1">
        <v>3</v>
      </c>
      <c r="AV20" s="1">
        <v>3</v>
      </c>
      <c r="AW20" s="6">
        <f t="shared" si="11"/>
        <v>27</v>
      </c>
      <c r="AX20" s="8">
        <f t="shared" si="12"/>
        <v>3</v>
      </c>
      <c r="AY20" s="11" t="str">
        <f t="shared" si="5"/>
        <v>ІІІ ур</v>
      </c>
      <c r="AZ20" s="7">
        <f t="shared" si="13"/>
        <v>81</v>
      </c>
      <c r="BA20" s="9">
        <f t="shared" si="14"/>
        <v>2.25</v>
      </c>
      <c r="BB20" s="11" t="str">
        <f t="shared" si="6"/>
        <v>ІІ ур</v>
      </c>
    </row>
    <row r="21" spans="2:54" ht="16.5" thickBot="1" x14ac:dyDescent="0.3">
      <c r="B21" s="1">
        <v>13</v>
      </c>
      <c r="C21" s="21" t="s">
        <v>134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3</v>
      </c>
      <c r="L21" s="1">
        <v>3</v>
      </c>
      <c r="M21" s="1">
        <v>3</v>
      </c>
      <c r="N21" s="1">
        <v>3</v>
      </c>
      <c r="O21" s="6">
        <f t="shared" si="7"/>
        <v>33</v>
      </c>
      <c r="P21" s="8">
        <f t="shared" si="8"/>
        <v>3</v>
      </c>
      <c r="Q21" s="11" t="str">
        <f t="shared" si="0"/>
        <v>ІІІ ур</v>
      </c>
      <c r="R21" s="1">
        <v>3</v>
      </c>
      <c r="S21" s="1">
        <v>3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1">
        <v>2</v>
      </c>
      <c r="AA21" s="1">
        <v>2</v>
      </c>
      <c r="AB21" s="1">
        <v>2</v>
      </c>
      <c r="AC21" s="6">
        <f t="shared" si="9"/>
        <v>30</v>
      </c>
      <c r="AD21" s="8">
        <f t="shared" si="10"/>
        <v>2.7272727272727271</v>
      </c>
      <c r="AE21" s="11" t="str">
        <f t="shared" si="1"/>
        <v>ІІІ ур</v>
      </c>
      <c r="AF21" s="1">
        <v>2</v>
      </c>
      <c r="AG21" s="1">
        <v>2</v>
      </c>
      <c r="AH21" s="1">
        <v>2</v>
      </c>
      <c r="AI21" s="1">
        <v>2</v>
      </c>
      <c r="AJ21" s="1">
        <v>2</v>
      </c>
      <c r="AK21" s="6">
        <f t="shared" si="2"/>
        <v>10</v>
      </c>
      <c r="AL21" s="8">
        <f t="shared" si="3"/>
        <v>2</v>
      </c>
      <c r="AM21" s="11" t="str">
        <f t="shared" si="4"/>
        <v>ІІ ур</v>
      </c>
      <c r="AN21" s="1">
        <v>3</v>
      </c>
      <c r="AO21" s="1">
        <v>3</v>
      </c>
      <c r="AP21" s="1">
        <v>3</v>
      </c>
      <c r="AQ21" s="1">
        <v>3</v>
      </c>
      <c r="AR21" s="1">
        <v>3</v>
      </c>
      <c r="AS21" s="1">
        <v>3</v>
      </c>
      <c r="AT21" s="1">
        <v>3</v>
      </c>
      <c r="AU21" s="1">
        <v>3</v>
      </c>
      <c r="AV21" s="1">
        <v>3</v>
      </c>
      <c r="AW21" s="6">
        <f t="shared" si="11"/>
        <v>27</v>
      </c>
      <c r="AX21" s="8">
        <f t="shared" si="12"/>
        <v>3</v>
      </c>
      <c r="AY21" s="11" t="str">
        <f t="shared" si="5"/>
        <v>ІІІ ур</v>
      </c>
      <c r="AZ21" s="7">
        <f t="shared" si="13"/>
        <v>100</v>
      </c>
      <c r="BA21" s="9">
        <f t="shared" si="14"/>
        <v>2.7777777777777777</v>
      </c>
      <c r="BB21" s="11" t="str">
        <f t="shared" si="6"/>
        <v>ІІІ ур</v>
      </c>
    </row>
    <row r="22" spans="2:54" ht="16.5" thickBot="1" x14ac:dyDescent="0.3">
      <c r="B22" s="1">
        <v>14</v>
      </c>
      <c r="C22" s="21" t="s">
        <v>149</v>
      </c>
      <c r="D22" s="1">
        <v>3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6">
        <f t="shared" si="7"/>
        <v>23</v>
      </c>
      <c r="P22" s="8">
        <f t="shared" si="8"/>
        <v>2.0909090909090908</v>
      </c>
      <c r="Q22" s="11" t="str">
        <f t="shared" si="0"/>
        <v>ІІ ур</v>
      </c>
      <c r="R22" s="1">
        <v>2</v>
      </c>
      <c r="S22" s="1">
        <v>2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2</v>
      </c>
      <c r="Z22" s="1">
        <v>2</v>
      </c>
      <c r="AA22" s="1">
        <v>2</v>
      </c>
      <c r="AB22" s="1">
        <v>2</v>
      </c>
      <c r="AC22" s="6">
        <f t="shared" si="9"/>
        <v>17</v>
      </c>
      <c r="AD22" s="8">
        <f t="shared" si="10"/>
        <v>1.5454545454545454</v>
      </c>
      <c r="AE22" s="11" t="str">
        <f t="shared" si="1"/>
        <v>І ур</v>
      </c>
      <c r="AF22" s="1">
        <v>2</v>
      </c>
      <c r="AG22" s="1">
        <v>2</v>
      </c>
      <c r="AH22" s="1">
        <v>2</v>
      </c>
      <c r="AI22" s="1">
        <v>2</v>
      </c>
      <c r="AJ22" s="1">
        <v>2</v>
      </c>
      <c r="AK22" s="6">
        <f t="shared" si="2"/>
        <v>10</v>
      </c>
      <c r="AL22" s="8">
        <f t="shared" si="3"/>
        <v>2</v>
      </c>
      <c r="AM22" s="11" t="str">
        <f t="shared" si="4"/>
        <v>ІІ ур</v>
      </c>
      <c r="AN22" s="1">
        <v>2</v>
      </c>
      <c r="AO22" s="1">
        <v>2</v>
      </c>
      <c r="AP22" s="1">
        <v>2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6">
        <f t="shared" si="11"/>
        <v>18</v>
      </c>
      <c r="AX22" s="8">
        <f t="shared" si="12"/>
        <v>2</v>
      </c>
      <c r="AY22" s="11" t="str">
        <f t="shared" si="5"/>
        <v>ІІ ур</v>
      </c>
      <c r="AZ22" s="7">
        <f t="shared" si="13"/>
        <v>68</v>
      </c>
      <c r="BA22" s="9">
        <f t="shared" si="14"/>
        <v>1.8888888888888888</v>
      </c>
      <c r="BB22" s="11" t="str">
        <f t="shared" si="6"/>
        <v>ІІ ур</v>
      </c>
    </row>
    <row r="23" spans="2:54" ht="16.5" thickBot="1" x14ac:dyDescent="0.3">
      <c r="B23" s="1">
        <v>15</v>
      </c>
      <c r="C23" s="21" t="s">
        <v>135</v>
      </c>
      <c r="D23" s="1">
        <v>2</v>
      </c>
      <c r="E23" s="1">
        <v>1</v>
      </c>
      <c r="F23" s="1">
        <v>2</v>
      </c>
      <c r="G23" s="1">
        <v>1</v>
      </c>
      <c r="H23" s="1">
        <v>2</v>
      </c>
      <c r="I23" s="1">
        <v>1</v>
      </c>
      <c r="J23" s="1">
        <v>2</v>
      </c>
      <c r="K23" s="1">
        <v>1</v>
      </c>
      <c r="L23" s="1">
        <v>2</v>
      </c>
      <c r="M23" s="1">
        <v>1</v>
      </c>
      <c r="N23" s="1">
        <v>1</v>
      </c>
      <c r="O23" s="6">
        <f t="shared" si="7"/>
        <v>16</v>
      </c>
      <c r="P23" s="8">
        <f t="shared" si="8"/>
        <v>1.4545454545454546</v>
      </c>
      <c r="Q23" s="11" t="str">
        <f t="shared" si="0"/>
        <v>І ур</v>
      </c>
      <c r="R23" s="1">
        <v>2</v>
      </c>
      <c r="S23" s="1">
        <v>1</v>
      </c>
      <c r="T23" s="1">
        <v>1</v>
      </c>
      <c r="U23" s="1">
        <v>1</v>
      </c>
      <c r="V23" s="1">
        <v>2</v>
      </c>
      <c r="W23" s="1">
        <v>1</v>
      </c>
      <c r="X23" s="1">
        <v>1</v>
      </c>
      <c r="Y23" s="1">
        <v>2</v>
      </c>
      <c r="Z23" s="1">
        <v>1</v>
      </c>
      <c r="AA23" s="1">
        <v>2</v>
      </c>
      <c r="AB23" s="1">
        <v>1</v>
      </c>
      <c r="AC23" s="6">
        <f t="shared" si="9"/>
        <v>15</v>
      </c>
      <c r="AD23" s="8">
        <f t="shared" si="10"/>
        <v>1.3636363636363635</v>
      </c>
      <c r="AE23" s="11" t="str">
        <f t="shared" si="1"/>
        <v>І ур</v>
      </c>
      <c r="AF23" s="1">
        <v>2</v>
      </c>
      <c r="AG23" s="1">
        <v>1</v>
      </c>
      <c r="AH23" s="1">
        <v>1</v>
      </c>
      <c r="AI23" s="1">
        <v>2</v>
      </c>
      <c r="AJ23" s="1">
        <v>1</v>
      </c>
      <c r="AK23" s="6">
        <f t="shared" si="2"/>
        <v>7</v>
      </c>
      <c r="AL23" s="8">
        <f t="shared" si="3"/>
        <v>1.4</v>
      </c>
      <c r="AM23" s="11" t="str">
        <f t="shared" si="4"/>
        <v>І ур</v>
      </c>
      <c r="AN23" s="1">
        <v>1</v>
      </c>
      <c r="AO23" s="1">
        <v>1</v>
      </c>
      <c r="AP23" s="1">
        <v>2</v>
      </c>
      <c r="AQ23" s="1">
        <v>1</v>
      </c>
      <c r="AR23" s="1">
        <v>2</v>
      </c>
      <c r="AS23" s="1">
        <v>1</v>
      </c>
      <c r="AT23" s="1">
        <v>2</v>
      </c>
      <c r="AU23" s="1">
        <v>1</v>
      </c>
      <c r="AV23" s="1">
        <v>2</v>
      </c>
      <c r="AW23" s="6">
        <f t="shared" si="11"/>
        <v>13</v>
      </c>
      <c r="AX23" s="8">
        <f t="shared" si="12"/>
        <v>1.4444444444444444</v>
      </c>
      <c r="AY23" s="11" t="str">
        <f t="shared" si="5"/>
        <v>І ур</v>
      </c>
      <c r="AZ23" s="7">
        <f t="shared" si="13"/>
        <v>51</v>
      </c>
      <c r="BA23" s="9">
        <f t="shared" si="14"/>
        <v>1.4166666666666667</v>
      </c>
      <c r="BB23" s="11" t="str">
        <f t="shared" si="6"/>
        <v>І ур</v>
      </c>
    </row>
    <row r="24" spans="2:54" ht="16.5" thickBot="1" x14ac:dyDescent="0.3">
      <c r="B24" s="1">
        <v>16</v>
      </c>
      <c r="C24" s="21" t="s">
        <v>136</v>
      </c>
      <c r="D24" s="1">
        <v>3</v>
      </c>
      <c r="E24" s="1">
        <v>3</v>
      </c>
      <c r="F24" s="1">
        <v>3</v>
      </c>
      <c r="G24" s="1">
        <v>3</v>
      </c>
      <c r="H24" s="1">
        <v>3</v>
      </c>
      <c r="I24" s="1">
        <v>3</v>
      </c>
      <c r="J24" s="1">
        <v>3</v>
      </c>
      <c r="K24" s="1">
        <v>3</v>
      </c>
      <c r="L24" s="1">
        <v>3</v>
      </c>
      <c r="M24" s="1">
        <v>3</v>
      </c>
      <c r="N24" s="1">
        <v>3</v>
      </c>
      <c r="O24" s="6">
        <f t="shared" si="7"/>
        <v>33</v>
      </c>
      <c r="P24" s="8">
        <f t="shared" si="8"/>
        <v>3</v>
      </c>
      <c r="Q24" s="11" t="str">
        <f t="shared" si="0"/>
        <v>ІІІ ур</v>
      </c>
      <c r="R24" s="1">
        <v>2</v>
      </c>
      <c r="S24" s="1">
        <v>3</v>
      </c>
      <c r="T24" s="1">
        <v>3</v>
      </c>
      <c r="U24" s="1">
        <v>3</v>
      </c>
      <c r="V24" s="1">
        <v>3</v>
      </c>
      <c r="W24" s="1">
        <v>3</v>
      </c>
      <c r="X24" s="1">
        <v>3</v>
      </c>
      <c r="Y24" s="1">
        <v>3</v>
      </c>
      <c r="Z24" s="1">
        <v>2</v>
      </c>
      <c r="AA24" s="1">
        <v>2</v>
      </c>
      <c r="AB24" s="1">
        <v>2</v>
      </c>
      <c r="AC24" s="6">
        <f t="shared" si="9"/>
        <v>29</v>
      </c>
      <c r="AD24" s="8">
        <f t="shared" si="10"/>
        <v>2.6363636363636362</v>
      </c>
      <c r="AE24" s="11" t="str">
        <f t="shared" si="1"/>
        <v>ІІІ ур</v>
      </c>
      <c r="AF24" s="1">
        <v>2</v>
      </c>
      <c r="AG24" s="1">
        <v>3</v>
      </c>
      <c r="AH24" s="1">
        <v>3</v>
      </c>
      <c r="AI24" s="1">
        <v>3</v>
      </c>
      <c r="AJ24" s="1">
        <v>3</v>
      </c>
      <c r="AK24" s="6">
        <f t="shared" si="2"/>
        <v>14</v>
      </c>
      <c r="AL24" s="8">
        <f t="shared" si="3"/>
        <v>2.8</v>
      </c>
      <c r="AM24" s="11" t="str">
        <f t="shared" si="4"/>
        <v>ІІІ ур</v>
      </c>
      <c r="AN24" s="1">
        <v>2</v>
      </c>
      <c r="AO24" s="1">
        <v>3</v>
      </c>
      <c r="AP24" s="1">
        <v>3</v>
      </c>
      <c r="AQ24" s="1">
        <v>3</v>
      </c>
      <c r="AR24" s="1">
        <v>3</v>
      </c>
      <c r="AS24" s="1">
        <v>3</v>
      </c>
      <c r="AT24" s="1">
        <v>3</v>
      </c>
      <c r="AU24" s="1">
        <v>3</v>
      </c>
      <c r="AV24" s="1">
        <v>3</v>
      </c>
      <c r="AW24" s="6">
        <f t="shared" si="11"/>
        <v>26</v>
      </c>
      <c r="AX24" s="8">
        <f t="shared" si="12"/>
        <v>2.8888888888888888</v>
      </c>
      <c r="AY24" s="11" t="str">
        <f t="shared" si="5"/>
        <v>ІІІ ур</v>
      </c>
      <c r="AZ24" s="7">
        <f t="shared" si="13"/>
        <v>102</v>
      </c>
      <c r="BA24" s="9">
        <f t="shared" si="14"/>
        <v>2.8333333333333335</v>
      </c>
      <c r="BB24" s="11" t="str">
        <f t="shared" si="6"/>
        <v>ІІІ ур</v>
      </c>
    </row>
    <row r="25" spans="2:54" ht="16.5" thickBot="1" x14ac:dyDescent="0.3">
      <c r="B25" s="1">
        <v>17</v>
      </c>
      <c r="C25" s="21" t="s">
        <v>137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1">
        <v>3</v>
      </c>
      <c r="N25" s="1">
        <v>3</v>
      </c>
      <c r="O25" s="6">
        <f t="shared" si="7"/>
        <v>33</v>
      </c>
      <c r="P25" s="8">
        <f t="shared" si="8"/>
        <v>3</v>
      </c>
      <c r="Q25" s="11" t="str">
        <f t="shared" si="0"/>
        <v>ІІІ ур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2</v>
      </c>
      <c r="AA25" s="1">
        <v>3</v>
      </c>
      <c r="AB25" s="1">
        <v>3</v>
      </c>
      <c r="AC25" s="6">
        <f t="shared" si="9"/>
        <v>32</v>
      </c>
      <c r="AD25" s="8">
        <f t="shared" si="10"/>
        <v>2.9090909090909092</v>
      </c>
      <c r="AE25" s="11" t="str">
        <f t="shared" si="1"/>
        <v>ІІІ ур</v>
      </c>
      <c r="AF25" s="1">
        <v>3</v>
      </c>
      <c r="AG25" s="1">
        <v>3</v>
      </c>
      <c r="AH25" s="1">
        <v>3</v>
      </c>
      <c r="AI25" s="1">
        <v>3</v>
      </c>
      <c r="AJ25" s="1">
        <v>3</v>
      </c>
      <c r="AK25" s="6">
        <f t="shared" si="2"/>
        <v>15</v>
      </c>
      <c r="AL25" s="8">
        <f t="shared" si="3"/>
        <v>3</v>
      </c>
      <c r="AM25" s="11" t="str">
        <f t="shared" si="4"/>
        <v>ІІІ ур</v>
      </c>
      <c r="AN25" s="1">
        <v>3</v>
      </c>
      <c r="AO25" s="1">
        <v>3</v>
      </c>
      <c r="AP25" s="1">
        <v>2</v>
      </c>
      <c r="AQ25" s="1">
        <v>2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6">
        <f t="shared" si="11"/>
        <v>20</v>
      </c>
      <c r="AX25" s="8">
        <f t="shared" si="12"/>
        <v>2.2222222222222223</v>
      </c>
      <c r="AY25" s="11" t="str">
        <f t="shared" si="5"/>
        <v>ІІ ур</v>
      </c>
      <c r="AZ25" s="7">
        <f t="shared" si="13"/>
        <v>100</v>
      </c>
      <c r="BA25" s="9">
        <f t="shared" si="14"/>
        <v>2.7777777777777777</v>
      </c>
      <c r="BB25" s="11" t="str">
        <f t="shared" si="6"/>
        <v>ІІІ ур</v>
      </c>
    </row>
    <row r="26" spans="2:54" ht="16.5" thickBot="1" x14ac:dyDescent="0.3">
      <c r="B26" s="1">
        <v>18</v>
      </c>
      <c r="C26" s="21" t="s">
        <v>138</v>
      </c>
      <c r="D26" s="1">
        <v>3</v>
      </c>
      <c r="E26" s="1">
        <v>1</v>
      </c>
      <c r="F26" s="1">
        <v>1</v>
      </c>
      <c r="G26" s="1">
        <v>2</v>
      </c>
      <c r="H26" s="1">
        <v>2</v>
      </c>
      <c r="I26" s="1">
        <v>1</v>
      </c>
      <c r="J26" s="1">
        <v>2</v>
      </c>
      <c r="K26" s="1">
        <v>1</v>
      </c>
      <c r="L26" s="1">
        <v>2</v>
      </c>
      <c r="M26" s="1">
        <v>1</v>
      </c>
      <c r="N26" s="1">
        <v>1</v>
      </c>
      <c r="O26" s="6">
        <f t="shared" si="7"/>
        <v>17</v>
      </c>
      <c r="P26" s="8">
        <f t="shared" si="8"/>
        <v>1.5454545454545454</v>
      </c>
      <c r="Q26" s="11" t="str">
        <f t="shared" si="0"/>
        <v>І ур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3</v>
      </c>
      <c r="X26" s="1">
        <v>2</v>
      </c>
      <c r="Y26" s="1">
        <v>2</v>
      </c>
      <c r="Z26" s="1">
        <v>3</v>
      </c>
      <c r="AA26" s="1">
        <v>3</v>
      </c>
      <c r="AB26" s="1">
        <v>3</v>
      </c>
      <c r="AC26" s="6">
        <f t="shared" si="9"/>
        <v>31</v>
      </c>
      <c r="AD26" s="8">
        <f t="shared" si="10"/>
        <v>2.8181818181818183</v>
      </c>
      <c r="AE26" s="11" t="str">
        <f t="shared" si="1"/>
        <v>ІІІ ур</v>
      </c>
      <c r="AF26" s="1">
        <v>3</v>
      </c>
      <c r="AG26" s="1">
        <v>3</v>
      </c>
      <c r="AH26" s="1">
        <v>3</v>
      </c>
      <c r="AI26" s="1">
        <v>3</v>
      </c>
      <c r="AJ26" s="1">
        <v>3</v>
      </c>
      <c r="AK26" s="6">
        <f t="shared" si="2"/>
        <v>15</v>
      </c>
      <c r="AL26" s="8">
        <f t="shared" si="3"/>
        <v>3</v>
      </c>
      <c r="AM26" s="11" t="str">
        <f t="shared" si="4"/>
        <v>ІІІ ур</v>
      </c>
      <c r="AN26" s="1">
        <v>2</v>
      </c>
      <c r="AO26" s="1">
        <v>2</v>
      </c>
      <c r="AP26" s="1">
        <v>2</v>
      </c>
      <c r="AQ26" s="1">
        <v>2</v>
      </c>
      <c r="AR26" s="1">
        <v>2</v>
      </c>
      <c r="AS26" s="1">
        <v>2</v>
      </c>
      <c r="AT26" s="1">
        <v>2</v>
      </c>
      <c r="AU26" s="1">
        <v>2</v>
      </c>
      <c r="AV26" s="1">
        <v>2</v>
      </c>
      <c r="AW26" s="6">
        <f t="shared" si="11"/>
        <v>18</v>
      </c>
      <c r="AX26" s="8">
        <f t="shared" si="12"/>
        <v>2</v>
      </c>
      <c r="AY26" s="11" t="str">
        <f t="shared" si="5"/>
        <v>ІІ ур</v>
      </c>
      <c r="AZ26" s="7">
        <f t="shared" si="13"/>
        <v>81</v>
      </c>
      <c r="BA26" s="9">
        <f t="shared" si="14"/>
        <v>2.25</v>
      </c>
      <c r="BB26" s="11" t="str">
        <f t="shared" si="6"/>
        <v>ІІ ур</v>
      </c>
    </row>
    <row r="27" spans="2:54" ht="16.5" thickBot="1" x14ac:dyDescent="0.3">
      <c r="B27" s="1">
        <v>19</v>
      </c>
      <c r="C27" s="21" t="s">
        <v>139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3</v>
      </c>
      <c r="M27" s="1">
        <v>3</v>
      </c>
      <c r="N27" s="1">
        <v>3</v>
      </c>
      <c r="O27" s="6">
        <f t="shared" si="7"/>
        <v>33</v>
      </c>
      <c r="P27" s="8">
        <f t="shared" si="8"/>
        <v>3</v>
      </c>
      <c r="Q27" s="11" t="str">
        <f t="shared" si="0"/>
        <v>ІІІ ур</v>
      </c>
      <c r="R27" s="1">
        <v>2</v>
      </c>
      <c r="S27" s="1">
        <v>2</v>
      </c>
      <c r="T27" s="1">
        <v>3</v>
      </c>
      <c r="U27" s="1">
        <v>3</v>
      </c>
      <c r="V27" s="1">
        <v>3</v>
      </c>
      <c r="W27" s="1">
        <v>3</v>
      </c>
      <c r="X27" s="1">
        <v>3</v>
      </c>
      <c r="Y27" s="1">
        <v>3</v>
      </c>
      <c r="Z27" s="1">
        <v>3</v>
      </c>
      <c r="AA27" s="1">
        <v>3</v>
      </c>
      <c r="AB27" s="1">
        <v>3</v>
      </c>
      <c r="AC27" s="6">
        <f t="shared" si="9"/>
        <v>31</v>
      </c>
      <c r="AD27" s="8">
        <f t="shared" si="10"/>
        <v>2.8181818181818183</v>
      </c>
      <c r="AE27" s="11" t="str">
        <f t="shared" si="1"/>
        <v>ІІІ ур</v>
      </c>
      <c r="AF27" s="1">
        <v>3</v>
      </c>
      <c r="AG27" s="1">
        <v>2</v>
      </c>
      <c r="AH27" s="1">
        <v>2</v>
      </c>
      <c r="AI27" s="1">
        <v>2</v>
      </c>
      <c r="AJ27" s="1">
        <v>2</v>
      </c>
      <c r="AK27" s="6">
        <f t="shared" si="2"/>
        <v>11</v>
      </c>
      <c r="AL27" s="8">
        <f t="shared" si="3"/>
        <v>2.2000000000000002</v>
      </c>
      <c r="AM27" s="11" t="str">
        <f t="shared" si="4"/>
        <v>ІІ ур</v>
      </c>
      <c r="AN27" s="1">
        <v>2</v>
      </c>
      <c r="AO27" s="1">
        <v>2</v>
      </c>
      <c r="AP27" s="1">
        <v>2</v>
      </c>
      <c r="AQ27" s="1">
        <v>2</v>
      </c>
      <c r="AR27" s="1">
        <v>2</v>
      </c>
      <c r="AS27" s="1">
        <v>2</v>
      </c>
      <c r="AT27" s="1">
        <v>2</v>
      </c>
      <c r="AU27" s="1">
        <v>2</v>
      </c>
      <c r="AV27" s="1">
        <v>2</v>
      </c>
      <c r="AW27" s="6">
        <f t="shared" si="11"/>
        <v>18</v>
      </c>
      <c r="AX27" s="8">
        <f t="shared" si="12"/>
        <v>2</v>
      </c>
      <c r="AY27" s="11" t="str">
        <f t="shared" si="5"/>
        <v>ІІ ур</v>
      </c>
      <c r="AZ27" s="7">
        <f t="shared" si="13"/>
        <v>93</v>
      </c>
      <c r="BA27" s="9">
        <f t="shared" si="14"/>
        <v>2.5833333333333335</v>
      </c>
      <c r="BB27" s="11" t="str">
        <f t="shared" si="6"/>
        <v>ІІ ур</v>
      </c>
    </row>
    <row r="28" spans="2:54" ht="16.5" thickBot="1" x14ac:dyDescent="0.3">
      <c r="B28" s="1">
        <v>20</v>
      </c>
      <c r="C28" s="21" t="s">
        <v>140</v>
      </c>
      <c r="D28" s="1">
        <v>3</v>
      </c>
      <c r="E28" s="1">
        <v>3</v>
      </c>
      <c r="F28" s="1">
        <v>3</v>
      </c>
      <c r="G28" s="1">
        <v>3</v>
      </c>
      <c r="H28" s="1">
        <v>3</v>
      </c>
      <c r="I28" s="1">
        <v>3</v>
      </c>
      <c r="J28" s="1">
        <v>3</v>
      </c>
      <c r="K28" s="1">
        <v>3</v>
      </c>
      <c r="L28" s="1">
        <v>3</v>
      </c>
      <c r="M28" s="1">
        <v>3</v>
      </c>
      <c r="N28" s="1">
        <v>3</v>
      </c>
      <c r="O28" s="6">
        <f t="shared" si="7"/>
        <v>33</v>
      </c>
      <c r="P28" s="8">
        <f t="shared" si="8"/>
        <v>3</v>
      </c>
      <c r="Q28" s="11" t="str">
        <f t="shared" si="0"/>
        <v>ІІІ ур</v>
      </c>
      <c r="R28" s="1">
        <v>2</v>
      </c>
      <c r="S28" s="1">
        <v>3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1">
        <v>3</v>
      </c>
      <c r="AA28" s="1">
        <v>3</v>
      </c>
      <c r="AB28" s="1">
        <v>3</v>
      </c>
      <c r="AC28" s="6">
        <f t="shared" si="9"/>
        <v>32</v>
      </c>
      <c r="AD28" s="8">
        <f t="shared" si="10"/>
        <v>2.9090909090909092</v>
      </c>
      <c r="AE28" s="11" t="str">
        <f t="shared" si="1"/>
        <v>ІІІ ур</v>
      </c>
      <c r="AF28" s="1">
        <v>2</v>
      </c>
      <c r="AG28" s="1">
        <v>2</v>
      </c>
      <c r="AH28" s="1">
        <v>2</v>
      </c>
      <c r="AI28" s="1">
        <v>2</v>
      </c>
      <c r="AJ28" s="1">
        <v>2</v>
      </c>
      <c r="AK28" s="6">
        <f t="shared" si="2"/>
        <v>10</v>
      </c>
      <c r="AL28" s="8">
        <f t="shared" si="3"/>
        <v>2</v>
      </c>
      <c r="AM28" s="11" t="str">
        <f t="shared" si="4"/>
        <v>ІІ ур</v>
      </c>
      <c r="AN28" s="1">
        <v>2</v>
      </c>
      <c r="AO28" s="1">
        <v>2</v>
      </c>
      <c r="AP28" s="1">
        <v>2</v>
      </c>
      <c r="AQ28" s="1">
        <v>2</v>
      </c>
      <c r="AR28" s="1">
        <v>2</v>
      </c>
      <c r="AS28" s="1">
        <v>2</v>
      </c>
      <c r="AT28" s="1">
        <v>2</v>
      </c>
      <c r="AU28" s="1">
        <v>2</v>
      </c>
      <c r="AV28" s="1">
        <v>2</v>
      </c>
      <c r="AW28" s="6">
        <f t="shared" si="11"/>
        <v>18</v>
      </c>
      <c r="AX28" s="8">
        <f t="shared" si="12"/>
        <v>2</v>
      </c>
      <c r="AY28" s="11" t="str">
        <f t="shared" si="5"/>
        <v>ІІ ур</v>
      </c>
      <c r="AZ28" s="7">
        <f t="shared" si="13"/>
        <v>93</v>
      </c>
      <c r="BA28" s="9">
        <f t="shared" si="14"/>
        <v>2.5833333333333335</v>
      </c>
      <c r="BB28" s="11" t="str">
        <f t="shared" si="6"/>
        <v>ІІ ур</v>
      </c>
    </row>
    <row r="29" spans="2:54" ht="16.5" thickBot="1" x14ac:dyDescent="0.3">
      <c r="B29" s="1">
        <v>21</v>
      </c>
      <c r="C29" s="21" t="s">
        <v>141</v>
      </c>
      <c r="D29" s="1">
        <v>3</v>
      </c>
      <c r="E29" s="1">
        <v>2</v>
      </c>
      <c r="F29" s="1">
        <v>1</v>
      </c>
      <c r="G29" s="1">
        <v>2</v>
      </c>
      <c r="H29" s="1">
        <v>1</v>
      </c>
      <c r="I29" s="1">
        <v>1</v>
      </c>
      <c r="J29" s="1">
        <v>1</v>
      </c>
      <c r="K29" s="1">
        <v>1</v>
      </c>
      <c r="L29" s="1">
        <v>2</v>
      </c>
      <c r="M29" s="1">
        <v>1</v>
      </c>
      <c r="N29" s="1">
        <v>1</v>
      </c>
      <c r="O29" s="6">
        <f t="shared" si="7"/>
        <v>16</v>
      </c>
      <c r="P29" s="8">
        <f t="shared" si="8"/>
        <v>1.4545454545454546</v>
      </c>
      <c r="Q29" s="11" t="str">
        <f t="shared" si="0"/>
        <v>І ур</v>
      </c>
      <c r="R29" s="1">
        <v>2</v>
      </c>
      <c r="S29" s="1">
        <v>1</v>
      </c>
      <c r="T29" s="1">
        <v>1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3</v>
      </c>
      <c r="AA29" s="1">
        <v>3</v>
      </c>
      <c r="AB29" s="1">
        <v>3</v>
      </c>
      <c r="AC29" s="6">
        <f t="shared" si="9"/>
        <v>18</v>
      </c>
      <c r="AD29" s="8">
        <f t="shared" si="10"/>
        <v>1.6363636363636365</v>
      </c>
      <c r="AE29" s="11" t="str">
        <f t="shared" si="1"/>
        <v>ІІ ур</v>
      </c>
      <c r="AF29" s="1">
        <v>2</v>
      </c>
      <c r="AG29" s="1">
        <v>2</v>
      </c>
      <c r="AH29" s="1">
        <v>3</v>
      </c>
      <c r="AI29" s="1">
        <v>3</v>
      </c>
      <c r="AJ29" s="1">
        <v>3</v>
      </c>
      <c r="AK29" s="6">
        <f t="shared" si="2"/>
        <v>13</v>
      </c>
      <c r="AL29" s="8">
        <f t="shared" si="3"/>
        <v>2.6</v>
      </c>
      <c r="AM29" s="11" t="str">
        <f t="shared" si="4"/>
        <v>ІІІ ур</v>
      </c>
      <c r="AN29" s="1">
        <v>2</v>
      </c>
      <c r="AO29" s="1">
        <v>2</v>
      </c>
      <c r="AP29" s="1">
        <v>3</v>
      </c>
      <c r="AQ29" s="1">
        <v>2</v>
      </c>
      <c r="AR29" s="1">
        <v>3</v>
      </c>
      <c r="AS29" s="1">
        <v>3</v>
      </c>
      <c r="AT29" s="1">
        <v>3</v>
      </c>
      <c r="AU29" s="1">
        <v>3</v>
      </c>
      <c r="AV29" s="1">
        <v>3</v>
      </c>
      <c r="AW29" s="6">
        <f t="shared" si="11"/>
        <v>24</v>
      </c>
      <c r="AX29" s="8">
        <f t="shared" si="12"/>
        <v>2.6666666666666665</v>
      </c>
      <c r="AY29" s="11" t="str">
        <f t="shared" si="5"/>
        <v>ІІІ ур</v>
      </c>
      <c r="AZ29" s="7">
        <f t="shared" si="13"/>
        <v>71</v>
      </c>
      <c r="BA29" s="9">
        <f t="shared" si="14"/>
        <v>1.9722222222222223</v>
      </c>
      <c r="BB29" s="11" t="str">
        <f t="shared" si="6"/>
        <v>ІІ ур</v>
      </c>
    </row>
    <row r="30" spans="2:54" ht="16.5" thickBot="1" x14ac:dyDescent="0.3">
      <c r="B30" s="1">
        <v>22</v>
      </c>
      <c r="C30" s="21" t="s">
        <v>142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3</v>
      </c>
      <c r="K30" s="1">
        <v>3</v>
      </c>
      <c r="L30" s="1">
        <v>2</v>
      </c>
      <c r="M30" s="1">
        <v>2</v>
      </c>
      <c r="N30" s="1">
        <v>2</v>
      </c>
      <c r="O30" s="6">
        <f t="shared" si="7"/>
        <v>25</v>
      </c>
      <c r="P30" s="8">
        <f t="shared" si="8"/>
        <v>2.2727272727272729</v>
      </c>
      <c r="Q30" s="11" t="str">
        <f t="shared" si="0"/>
        <v>ІІ ур</v>
      </c>
      <c r="R30" s="1">
        <v>3</v>
      </c>
      <c r="S30" s="1">
        <v>3</v>
      </c>
      <c r="T30" s="1">
        <v>3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1">
        <v>3</v>
      </c>
      <c r="AA30" s="1">
        <v>3</v>
      </c>
      <c r="AB30" s="1">
        <v>3</v>
      </c>
      <c r="AC30" s="6">
        <f t="shared" si="9"/>
        <v>33</v>
      </c>
      <c r="AD30" s="8">
        <f t="shared" si="10"/>
        <v>3</v>
      </c>
      <c r="AE30" s="11" t="str">
        <f t="shared" si="1"/>
        <v>ІІІ ур</v>
      </c>
      <c r="AF30" s="1">
        <v>3</v>
      </c>
      <c r="AG30" s="1">
        <v>3</v>
      </c>
      <c r="AH30" s="1">
        <v>3</v>
      </c>
      <c r="AI30" s="1">
        <v>3</v>
      </c>
      <c r="AJ30" s="1">
        <v>3</v>
      </c>
      <c r="AK30" s="6">
        <f t="shared" si="2"/>
        <v>15</v>
      </c>
      <c r="AL30" s="8">
        <f t="shared" si="3"/>
        <v>3</v>
      </c>
      <c r="AM30" s="11" t="str">
        <f t="shared" si="4"/>
        <v>ІІІ ур</v>
      </c>
      <c r="AN30" s="1">
        <v>3</v>
      </c>
      <c r="AO30" s="1">
        <v>3</v>
      </c>
      <c r="AP30" s="1">
        <v>3</v>
      </c>
      <c r="AQ30" s="1">
        <v>3</v>
      </c>
      <c r="AR30" s="1">
        <v>3</v>
      </c>
      <c r="AS30" s="1">
        <v>3</v>
      </c>
      <c r="AT30" s="1">
        <v>3</v>
      </c>
      <c r="AU30" s="1">
        <v>3</v>
      </c>
      <c r="AV30" s="1">
        <v>3</v>
      </c>
      <c r="AW30" s="6">
        <f t="shared" si="11"/>
        <v>27</v>
      </c>
      <c r="AX30" s="8">
        <f t="shared" si="12"/>
        <v>3</v>
      </c>
      <c r="AY30" s="11" t="str">
        <f t="shared" si="5"/>
        <v>ІІІ ур</v>
      </c>
      <c r="AZ30" s="7">
        <f t="shared" si="13"/>
        <v>100</v>
      </c>
      <c r="BA30" s="9">
        <f t="shared" si="14"/>
        <v>2.7777777777777777</v>
      </c>
      <c r="BB30" s="11" t="str">
        <f t="shared" si="6"/>
        <v>ІІІ ур</v>
      </c>
    </row>
    <row r="31" spans="2:54" ht="16.5" thickBot="1" x14ac:dyDescent="0.3">
      <c r="B31" s="1">
        <v>23</v>
      </c>
      <c r="C31" s="21" t="s">
        <v>143</v>
      </c>
      <c r="D31" s="1">
        <v>2</v>
      </c>
      <c r="E31" s="1">
        <v>2</v>
      </c>
      <c r="F31" s="1">
        <v>2</v>
      </c>
      <c r="G31" s="1">
        <v>1</v>
      </c>
      <c r="H31" s="1">
        <v>2</v>
      </c>
      <c r="I31" s="1">
        <v>1</v>
      </c>
      <c r="J31" s="1">
        <v>2</v>
      </c>
      <c r="K31" s="1">
        <v>1</v>
      </c>
      <c r="L31" s="1">
        <v>1</v>
      </c>
      <c r="M31" s="1">
        <v>1</v>
      </c>
      <c r="N31" s="1">
        <v>2</v>
      </c>
      <c r="O31" s="6">
        <f t="shared" si="7"/>
        <v>17</v>
      </c>
      <c r="P31" s="8">
        <f t="shared" si="8"/>
        <v>1.5454545454545454</v>
      </c>
      <c r="Q31" s="11" t="str">
        <f t="shared" si="0"/>
        <v>І ур</v>
      </c>
      <c r="R31" s="1">
        <v>2</v>
      </c>
      <c r="S31" s="1">
        <v>2</v>
      </c>
      <c r="T31" s="1">
        <v>2</v>
      </c>
      <c r="U31" s="1">
        <v>2</v>
      </c>
      <c r="V31" s="1">
        <v>3</v>
      </c>
      <c r="W31" s="1">
        <v>3</v>
      </c>
      <c r="X31" s="1">
        <v>3</v>
      </c>
      <c r="Y31" s="1">
        <v>3</v>
      </c>
      <c r="Z31" s="1">
        <v>3</v>
      </c>
      <c r="AA31" s="1">
        <v>3</v>
      </c>
      <c r="AB31" s="1">
        <v>3</v>
      </c>
      <c r="AC31" s="6">
        <f t="shared" si="9"/>
        <v>29</v>
      </c>
      <c r="AD31" s="8">
        <f t="shared" si="10"/>
        <v>2.6363636363636362</v>
      </c>
      <c r="AE31" s="11" t="str">
        <f t="shared" si="1"/>
        <v>ІІІ ур</v>
      </c>
      <c r="AF31" s="1">
        <v>3</v>
      </c>
      <c r="AG31" s="1">
        <v>3</v>
      </c>
      <c r="AH31" s="1">
        <v>3</v>
      </c>
      <c r="AI31" s="1">
        <v>3</v>
      </c>
      <c r="AJ31" s="1">
        <v>3</v>
      </c>
      <c r="AK31" s="6">
        <f t="shared" si="2"/>
        <v>15</v>
      </c>
      <c r="AL31" s="8">
        <f t="shared" si="3"/>
        <v>3</v>
      </c>
      <c r="AM31" s="11" t="str">
        <f t="shared" si="4"/>
        <v>ІІІ ур</v>
      </c>
      <c r="AN31" s="1">
        <v>3</v>
      </c>
      <c r="AO31" s="1">
        <v>3</v>
      </c>
      <c r="AP31" s="1">
        <v>3</v>
      </c>
      <c r="AQ31" s="1">
        <v>2</v>
      </c>
      <c r="AR31" s="1">
        <v>3</v>
      </c>
      <c r="AS31" s="1">
        <v>3</v>
      </c>
      <c r="AT31" s="1">
        <v>3</v>
      </c>
      <c r="AU31" s="1">
        <v>3</v>
      </c>
      <c r="AV31" s="1">
        <v>3</v>
      </c>
      <c r="AW31" s="6">
        <f t="shared" si="11"/>
        <v>26</v>
      </c>
      <c r="AX31" s="8">
        <f t="shared" si="12"/>
        <v>2.8888888888888888</v>
      </c>
      <c r="AY31" s="11" t="str">
        <f t="shared" si="5"/>
        <v>ІІІ ур</v>
      </c>
      <c r="AZ31" s="7">
        <f t="shared" si="13"/>
        <v>87</v>
      </c>
      <c r="BA31" s="9">
        <f t="shared" si="14"/>
        <v>2.4166666666666665</v>
      </c>
      <c r="BB31" s="11" t="str">
        <f t="shared" si="6"/>
        <v>ІІ ур</v>
      </c>
    </row>
    <row r="32" spans="2:54" ht="16.5" thickBot="1" x14ac:dyDescent="0.3">
      <c r="B32" s="1">
        <v>24</v>
      </c>
      <c r="C32" s="21" t="s">
        <v>144</v>
      </c>
      <c r="D32" s="1">
        <v>2</v>
      </c>
      <c r="E32" s="1">
        <v>2</v>
      </c>
      <c r="F32" s="1">
        <v>1</v>
      </c>
      <c r="G32" s="1">
        <v>1</v>
      </c>
      <c r="H32" s="1">
        <v>1</v>
      </c>
      <c r="I32" s="1">
        <v>2</v>
      </c>
      <c r="J32" s="1">
        <v>1</v>
      </c>
      <c r="K32" s="1">
        <v>1</v>
      </c>
      <c r="L32" s="1">
        <v>1</v>
      </c>
      <c r="M32" s="1">
        <v>1</v>
      </c>
      <c r="N32" s="1">
        <v>2</v>
      </c>
      <c r="O32" s="6">
        <f t="shared" si="7"/>
        <v>15</v>
      </c>
      <c r="P32" s="8">
        <f t="shared" si="8"/>
        <v>1.3636363636363635</v>
      </c>
      <c r="Q32" s="11" t="str">
        <f t="shared" si="0"/>
        <v>І ур</v>
      </c>
      <c r="R32" s="1">
        <v>1</v>
      </c>
      <c r="S32" s="1">
        <v>1</v>
      </c>
      <c r="T32" s="1">
        <v>2</v>
      </c>
      <c r="U32" s="1">
        <v>1</v>
      </c>
      <c r="V32" s="1">
        <v>1</v>
      </c>
      <c r="W32" s="1">
        <v>1</v>
      </c>
      <c r="X32" s="1">
        <v>2</v>
      </c>
      <c r="Y32" s="1">
        <v>1</v>
      </c>
      <c r="Z32" s="1">
        <v>2</v>
      </c>
      <c r="AA32" s="1">
        <v>1</v>
      </c>
      <c r="AB32" s="1">
        <v>2</v>
      </c>
      <c r="AC32" s="6">
        <f t="shared" si="9"/>
        <v>15</v>
      </c>
      <c r="AD32" s="8">
        <f t="shared" si="10"/>
        <v>1.3636363636363635</v>
      </c>
      <c r="AE32" s="11" t="str">
        <f t="shared" si="1"/>
        <v>І ур</v>
      </c>
      <c r="AF32" s="1">
        <v>2</v>
      </c>
      <c r="AG32" s="1">
        <v>1</v>
      </c>
      <c r="AH32" s="1">
        <v>1</v>
      </c>
      <c r="AI32" s="1">
        <v>1</v>
      </c>
      <c r="AJ32" s="1">
        <v>1</v>
      </c>
      <c r="AK32" s="6">
        <f t="shared" si="2"/>
        <v>6</v>
      </c>
      <c r="AL32" s="8">
        <f t="shared" si="3"/>
        <v>1.2</v>
      </c>
      <c r="AM32" s="11" t="str">
        <f t="shared" si="4"/>
        <v>І ур</v>
      </c>
      <c r="AN32" s="1">
        <v>2</v>
      </c>
      <c r="AO32" s="1">
        <v>1</v>
      </c>
      <c r="AP32" s="1">
        <v>1</v>
      </c>
      <c r="AQ32" s="1">
        <v>2</v>
      </c>
      <c r="AR32" s="1">
        <v>1</v>
      </c>
      <c r="AS32" s="1">
        <v>2</v>
      </c>
      <c r="AT32" s="1">
        <v>1</v>
      </c>
      <c r="AU32" s="1">
        <v>1</v>
      </c>
      <c r="AV32" s="1">
        <v>2</v>
      </c>
      <c r="AW32" s="6">
        <f t="shared" si="11"/>
        <v>13</v>
      </c>
      <c r="AX32" s="8">
        <f t="shared" si="12"/>
        <v>1.4444444444444444</v>
      </c>
      <c r="AY32" s="11" t="str">
        <f t="shared" si="5"/>
        <v>І ур</v>
      </c>
      <c r="AZ32" s="7">
        <f t="shared" si="13"/>
        <v>49</v>
      </c>
      <c r="BA32" s="9">
        <f t="shared" si="14"/>
        <v>1.3611111111111112</v>
      </c>
      <c r="BB32" s="11" t="str">
        <f t="shared" si="6"/>
        <v>І ур</v>
      </c>
    </row>
    <row r="33" spans="2:54" ht="16.5" thickBot="1" x14ac:dyDescent="0.3">
      <c r="B33" s="1">
        <v>25</v>
      </c>
      <c r="C33" s="21" t="s">
        <v>145</v>
      </c>
      <c r="D33" s="1">
        <v>3</v>
      </c>
      <c r="E33" s="1">
        <v>3</v>
      </c>
      <c r="F33" s="1">
        <v>3</v>
      </c>
      <c r="G33" s="1">
        <v>3</v>
      </c>
      <c r="H33" s="1">
        <v>3</v>
      </c>
      <c r="I33" s="1">
        <v>2</v>
      </c>
      <c r="J33" s="1">
        <v>2</v>
      </c>
      <c r="K33" s="1">
        <v>3</v>
      </c>
      <c r="L33" s="1">
        <v>2</v>
      </c>
      <c r="M33" s="1">
        <v>3</v>
      </c>
      <c r="N33" s="1">
        <v>3</v>
      </c>
      <c r="O33" s="6">
        <f t="shared" si="7"/>
        <v>30</v>
      </c>
      <c r="P33" s="8">
        <f t="shared" si="8"/>
        <v>2.7272727272727271</v>
      </c>
      <c r="Q33" s="11" t="str">
        <f t="shared" si="0"/>
        <v>ІІІ ур</v>
      </c>
      <c r="R33" s="1">
        <v>3</v>
      </c>
      <c r="S33" s="1">
        <v>3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1">
        <v>1</v>
      </c>
      <c r="AA33" s="1">
        <v>2</v>
      </c>
      <c r="AB33" s="1">
        <v>1</v>
      </c>
      <c r="AC33" s="6">
        <f t="shared" si="9"/>
        <v>28</v>
      </c>
      <c r="AD33" s="8">
        <f t="shared" si="10"/>
        <v>2.5454545454545454</v>
      </c>
      <c r="AE33" s="11" t="str">
        <f t="shared" si="1"/>
        <v>ІІ ур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6">
        <f t="shared" si="2"/>
        <v>5</v>
      </c>
      <c r="AL33" s="8">
        <f t="shared" si="3"/>
        <v>1</v>
      </c>
      <c r="AM33" s="11" t="str">
        <f t="shared" si="4"/>
        <v>І ур</v>
      </c>
      <c r="AN33" s="1">
        <v>2</v>
      </c>
      <c r="AO33" s="1">
        <v>1</v>
      </c>
      <c r="AP33" s="1">
        <v>2</v>
      </c>
      <c r="AQ33" s="1">
        <v>2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  <c r="AW33" s="6">
        <f t="shared" si="11"/>
        <v>12</v>
      </c>
      <c r="AX33" s="8">
        <f t="shared" si="12"/>
        <v>1.3333333333333333</v>
      </c>
      <c r="AY33" s="11" t="str">
        <f t="shared" si="5"/>
        <v>І ур</v>
      </c>
      <c r="AZ33" s="7">
        <f t="shared" si="13"/>
        <v>75</v>
      </c>
      <c r="BA33" s="9">
        <f t="shared" si="14"/>
        <v>2.0833333333333335</v>
      </c>
      <c r="BB33" s="11" t="str">
        <f t="shared" si="6"/>
        <v>ІІ ур</v>
      </c>
    </row>
    <row r="34" spans="2:54" ht="16.5" thickBot="1" x14ac:dyDescent="0.3">
      <c r="B34" s="1">
        <v>26</v>
      </c>
      <c r="C34" s="21" t="s">
        <v>146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2</v>
      </c>
      <c r="O34" s="6">
        <f t="shared" si="7"/>
        <v>22</v>
      </c>
      <c r="P34" s="8">
        <f t="shared" si="8"/>
        <v>2</v>
      </c>
      <c r="Q34" s="11" t="str">
        <f t="shared" si="0"/>
        <v>ІІ ур</v>
      </c>
      <c r="R34" s="1">
        <v>2</v>
      </c>
      <c r="S34" s="1">
        <v>2</v>
      </c>
      <c r="T34" s="1">
        <v>2</v>
      </c>
      <c r="U34" s="1">
        <v>2</v>
      </c>
      <c r="V34" s="1">
        <v>3</v>
      </c>
      <c r="W34" s="1">
        <v>3</v>
      </c>
      <c r="X34" s="1">
        <v>3</v>
      </c>
      <c r="Y34" s="1">
        <v>3</v>
      </c>
      <c r="Z34" s="1">
        <v>3</v>
      </c>
      <c r="AA34" s="1">
        <v>3</v>
      </c>
      <c r="AB34" s="1">
        <v>3</v>
      </c>
      <c r="AC34" s="6">
        <f t="shared" si="9"/>
        <v>29</v>
      </c>
      <c r="AD34" s="8">
        <f t="shared" si="10"/>
        <v>2.6363636363636362</v>
      </c>
      <c r="AE34" s="11" t="str">
        <f t="shared" si="1"/>
        <v>ІІІ ур</v>
      </c>
      <c r="AF34" s="1">
        <v>3</v>
      </c>
      <c r="AG34" s="1">
        <v>3</v>
      </c>
      <c r="AH34" s="1">
        <v>3</v>
      </c>
      <c r="AI34" s="1">
        <v>3</v>
      </c>
      <c r="AJ34" s="1">
        <v>2</v>
      </c>
      <c r="AK34" s="6">
        <f t="shared" si="2"/>
        <v>14</v>
      </c>
      <c r="AL34" s="8">
        <f t="shared" si="3"/>
        <v>2.8</v>
      </c>
      <c r="AM34" s="11" t="str">
        <f t="shared" si="4"/>
        <v>ІІІ ур</v>
      </c>
      <c r="AN34" s="1">
        <v>2</v>
      </c>
      <c r="AO34" s="1">
        <v>3</v>
      </c>
      <c r="AP34" s="1">
        <v>3</v>
      </c>
      <c r="AQ34" s="1">
        <v>3</v>
      </c>
      <c r="AR34" s="1">
        <v>2</v>
      </c>
      <c r="AS34" s="1">
        <v>3</v>
      </c>
      <c r="AT34" s="1">
        <v>2</v>
      </c>
      <c r="AU34" s="1">
        <v>3</v>
      </c>
      <c r="AV34" s="1">
        <v>3</v>
      </c>
      <c r="AW34" s="6">
        <f t="shared" si="11"/>
        <v>24</v>
      </c>
      <c r="AX34" s="8">
        <f t="shared" si="12"/>
        <v>2.6666666666666665</v>
      </c>
      <c r="AY34" s="11" t="str">
        <f t="shared" si="5"/>
        <v>ІІІ ур</v>
      </c>
      <c r="AZ34" s="7">
        <f t="shared" si="13"/>
        <v>89</v>
      </c>
      <c r="BA34" s="9">
        <f t="shared" si="14"/>
        <v>2.4722222222222223</v>
      </c>
      <c r="BB34" s="11" t="str">
        <f t="shared" si="6"/>
        <v>ІІ ур</v>
      </c>
    </row>
    <row r="35" spans="2:54" ht="16.5" thickBot="1" x14ac:dyDescent="0.3">
      <c r="B35" s="1">
        <v>27</v>
      </c>
      <c r="C35" s="22" t="s">
        <v>147</v>
      </c>
      <c r="D35" s="1">
        <v>2</v>
      </c>
      <c r="E35" s="1">
        <v>2</v>
      </c>
      <c r="F35" s="1">
        <v>2</v>
      </c>
      <c r="G35" s="1">
        <v>1</v>
      </c>
      <c r="H35" s="1">
        <v>2</v>
      </c>
      <c r="I35" s="1">
        <v>1</v>
      </c>
      <c r="J35" s="1">
        <v>2</v>
      </c>
      <c r="K35" s="1">
        <v>1</v>
      </c>
      <c r="L35" s="1">
        <v>1</v>
      </c>
      <c r="M35" s="1">
        <v>1</v>
      </c>
      <c r="N35" s="1">
        <v>1</v>
      </c>
      <c r="O35" s="6">
        <f t="shared" si="7"/>
        <v>16</v>
      </c>
      <c r="P35" s="8">
        <f t="shared" si="8"/>
        <v>1.4545454545454546</v>
      </c>
      <c r="Q35" s="11" t="str">
        <f t="shared" si="0"/>
        <v>І ур</v>
      </c>
      <c r="R35" s="1">
        <v>3</v>
      </c>
      <c r="S35" s="1">
        <v>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Y35" s="1">
        <v>1</v>
      </c>
      <c r="Z35" s="1">
        <v>2</v>
      </c>
      <c r="AA35" s="1">
        <v>2</v>
      </c>
      <c r="AB35" s="1">
        <v>2</v>
      </c>
      <c r="AC35" s="6">
        <f t="shared" si="9"/>
        <v>16</v>
      </c>
      <c r="AD35" s="8">
        <f t="shared" si="10"/>
        <v>1.4545454545454546</v>
      </c>
      <c r="AE35" s="11" t="str">
        <f t="shared" si="1"/>
        <v>І ур</v>
      </c>
      <c r="AF35" s="1">
        <v>2</v>
      </c>
      <c r="AG35" s="1">
        <v>1</v>
      </c>
      <c r="AH35" s="1">
        <v>1</v>
      </c>
      <c r="AI35" s="1">
        <v>1</v>
      </c>
      <c r="AJ35" s="1">
        <v>1</v>
      </c>
      <c r="AK35" s="6">
        <f t="shared" si="2"/>
        <v>6</v>
      </c>
      <c r="AL35" s="8">
        <f t="shared" si="3"/>
        <v>1.2</v>
      </c>
      <c r="AM35" s="11" t="str">
        <f t="shared" si="4"/>
        <v>І ур</v>
      </c>
      <c r="AN35" s="1">
        <v>3</v>
      </c>
      <c r="AO35" s="1">
        <v>3</v>
      </c>
      <c r="AP35" s="1">
        <v>1</v>
      </c>
      <c r="AQ35" s="1">
        <v>1</v>
      </c>
      <c r="AR35" s="1">
        <v>1</v>
      </c>
      <c r="AS35" s="1">
        <v>1</v>
      </c>
      <c r="AT35" s="1">
        <v>2</v>
      </c>
      <c r="AU35" s="1">
        <v>1</v>
      </c>
      <c r="AV35" s="1">
        <v>2</v>
      </c>
      <c r="AW35" s="6">
        <f t="shared" si="11"/>
        <v>15</v>
      </c>
      <c r="AX35" s="8">
        <f t="shared" si="12"/>
        <v>1.6666666666666667</v>
      </c>
      <c r="AY35" s="11" t="str">
        <f t="shared" si="5"/>
        <v>ІІ ур</v>
      </c>
      <c r="AZ35" s="7">
        <f t="shared" si="13"/>
        <v>53</v>
      </c>
      <c r="BA35" s="9">
        <f t="shared" si="14"/>
        <v>1.4722222222222223</v>
      </c>
      <c r="BB35" s="11" t="str">
        <f t="shared" si="6"/>
        <v>І ур</v>
      </c>
    </row>
    <row r="36" spans="2:54" x14ac:dyDescent="0.25">
      <c r="B36" s="1">
        <v>28</v>
      </c>
      <c r="C36" s="1" t="s">
        <v>150</v>
      </c>
      <c r="D36" s="1">
        <v>2</v>
      </c>
      <c r="E36" s="1">
        <v>2</v>
      </c>
      <c r="F36" s="1">
        <v>3</v>
      </c>
      <c r="G36" s="1">
        <v>2</v>
      </c>
      <c r="H36" s="1">
        <v>3</v>
      </c>
      <c r="I36" s="1">
        <v>3</v>
      </c>
      <c r="J36" s="1">
        <v>3</v>
      </c>
      <c r="K36" s="1">
        <v>3</v>
      </c>
      <c r="L36" s="1">
        <v>3</v>
      </c>
      <c r="M36" s="1">
        <v>3</v>
      </c>
      <c r="N36" s="1">
        <v>3</v>
      </c>
      <c r="O36" s="6">
        <f t="shared" si="7"/>
        <v>30</v>
      </c>
      <c r="P36" s="8">
        <f t="shared" si="8"/>
        <v>2.7272727272727271</v>
      </c>
      <c r="Q36" s="11" t="str">
        <f t="shared" si="0"/>
        <v>ІІІ ур</v>
      </c>
      <c r="R36" s="1">
        <v>3</v>
      </c>
      <c r="S36" s="1">
        <v>3</v>
      </c>
      <c r="T36" s="1">
        <v>2</v>
      </c>
      <c r="U36" s="1">
        <v>3</v>
      </c>
      <c r="V36" s="1">
        <v>3</v>
      </c>
      <c r="W36" s="1">
        <v>3</v>
      </c>
      <c r="X36" s="1">
        <v>3</v>
      </c>
      <c r="Y36" s="1">
        <v>3</v>
      </c>
      <c r="Z36" s="1">
        <v>2</v>
      </c>
      <c r="AA36" s="1">
        <v>2</v>
      </c>
      <c r="AB36" s="1">
        <v>2</v>
      </c>
      <c r="AC36" s="6">
        <f t="shared" si="9"/>
        <v>29</v>
      </c>
      <c r="AD36" s="8">
        <f t="shared" si="10"/>
        <v>2.6363636363636362</v>
      </c>
      <c r="AE36" s="11" t="str">
        <f t="shared" si="1"/>
        <v>ІІІ ур</v>
      </c>
      <c r="AF36" s="1">
        <v>1</v>
      </c>
      <c r="AG36" s="1">
        <v>1</v>
      </c>
      <c r="AH36" s="1">
        <v>1</v>
      </c>
      <c r="AI36" s="1">
        <v>2</v>
      </c>
      <c r="AJ36" s="1">
        <v>2</v>
      </c>
      <c r="AK36" s="6">
        <f t="shared" si="2"/>
        <v>7</v>
      </c>
      <c r="AL36" s="8">
        <f t="shared" si="3"/>
        <v>1.4</v>
      </c>
      <c r="AM36" s="11" t="str">
        <f t="shared" si="4"/>
        <v>І ур</v>
      </c>
      <c r="AN36" s="1">
        <v>2</v>
      </c>
      <c r="AO36" s="1">
        <v>2</v>
      </c>
      <c r="AP36" s="1">
        <v>2</v>
      </c>
      <c r="AQ36" s="1">
        <v>2</v>
      </c>
      <c r="AR36" s="1">
        <v>2</v>
      </c>
      <c r="AS36" s="1">
        <v>2</v>
      </c>
      <c r="AT36" s="1">
        <v>2</v>
      </c>
      <c r="AU36" s="1">
        <v>2</v>
      </c>
      <c r="AV36" s="1">
        <v>2</v>
      </c>
      <c r="AW36" s="6">
        <f t="shared" si="11"/>
        <v>18</v>
      </c>
      <c r="AX36" s="8">
        <f t="shared" si="12"/>
        <v>2</v>
      </c>
      <c r="AY36" s="11" t="str">
        <f t="shared" si="5"/>
        <v>ІІ ур</v>
      </c>
      <c r="AZ36" s="7">
        <f t="shared" si="13"/>
        <v>84</v>
      </c>
      <c r="BA36" s="9">
        <f t="shared" si="14"/>
        <v>2.3333333333333335</v>
      </c>
      <c r="BB36" s="11" t="str">
        <f t="shared" si="6"/>
        <v>ІІ ур</v>
      </c>
    </row>
    <row r="37" spans="2:54" x14ac:dyDescent="0.25">
      <c r="B37" s="29"/>
      <c r="C37" s="29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  <c r="P37" s="1" t="s">
        <v>16</v>
      </c>
      <c r="Q37" s="15" t="s">
        <v>1</v>
      </c>
      <c r="R37" s="25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7"/>
      <c r="AD37" s="1" t="s">
        <v>16</v>
      </c>
      <c r="AE37" s="15" t="s">
        <v>1</v>
      </c>
      <c r="AF37" s="25"/>
      <c r="AG37" s="26"/>
      <c r="AH37" s="26"/>
      <c r="AI37" s="26"/>
      <c r="AJ37" s="26"/>
      <c r="AK37" s="27"/>
      <c r="AL37" s="1" t="s">
        <v>16</v>
      </c>
      <c r="AM37" s="15" t="s">
        <v>1</v>
      </c>
      <c r="AN37" s="25"/>
      <c r="AO37" s="26"/>
      <c r="AP37" s="26"/>
      <c r="AQ37" s="26"/>
      <c r="AR37" s="26"/>
      <c r="AS37" s="26"/>
      <c r="AT37" s="25" t="s">
        <v>152</v>
      </c>
      <c r="AU37" s="26"/>
      <c r="AV37" s="26"/>
      <c r="AW37" s="27"/>
      <c r="AX37" s="1" t="s">
        <v>16</v>
      </c>
      <c r="AY37" s="15" t="s">
        <v>1</v>
      </c>
      <c r="AZ37" s="2"/>
      <c r="BA37" s="2"/>
      <c r="BB37" s="2"/>
    </row>
    <row r="38" spans="2:54" x14ac:dyDescent="0.25">
      <c r="B38" s="30"/>
      <c r="C38" s="30"/>
      <c r="D38" s="25" t="s">
        <v>14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16">
        <f>COUNTA(C9:C36)</f>
        <v>28</v>
      </c>
      <c r="Q38" s="16">
        <v>100</v>
      </c>
      <c r="R38" s="25" t="s">
        <v>14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7"/>
      <c r="AD38" s="16">
        <f>COUNTA(C9:C36)</f>
        <v>28</v>
      </c>
      <c r="AE38" s="16">
        <v>100</v>
      </c>
      <c r="AF38" s="25" t="s">
        <v>14</v>
      </c>
      <c r="AG38" s="26"/>
      <c r="AH38" s="26"/>
      <c r="AI38" s="26"/>
      <c r="AJ38" s="26"/>
      <c r="AK38" s="27"/>
      <c r="AL38" s="16">
        <f>COUNTA(C9:C36)</f>
        <v>28</v>
      </c>
      <c r="AM38" s="16">
        <v>100</v>
      </c>
      <c r="AN38" s="25"/>
      <c r="AO38" s="26"/>
      <c r="AP38" s="26"/>
      <c r="AQ38" s="26"/>
      <c r="AR38" s="26"/>
      <c r="AS38" s="26"/>
      <c r="AT38" s="25" t="s">
        <v>14</v>
      </c>
      <c r="AU38" s="26"/>
      <c r="AV38" s="26"/>
      <c r="AW38" s="27"/>
      <c r="AX38" s="16">
        <f>COUNTA(C9:C36)</f>
        <v>28</v>
      </c>
      <c r="AY38" s="16">
        <v>100</v>
      </c>
      <c r="AZ38" s="2"/>
      <c r="BA38" s="2"/>
      <c r="BB38" s="2"/>
    </row>
    <row r="39" spans="2:54" x14ac:dyDescent="0.25">
      <c r="B39" s="30"/>
      <c r="C39" s="30"/>
      <c r="D39" s="25" t="s">
        <v>18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  <c r="P39" s="10">
        <f>COUNTIF(Q9:Q36,"І ур")</f>
        <v>12</v>
      </c>
      <c r="Q39" s="4">
        <f>(P39/P38)*100</f>
        <v>42.857142857142854</v>
      </c>
      <c r="R39" s="25" t="s">
        <v>18</v>
      </c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7"/>
      <c r="AD39" s="10">
        <f>COUNTIF(AE9:AE36,"І ур")</f>
        <v>10</v>
      </c>
      <c r="AE39" s="4">
        <f>(AD39/AD38)*100</f>
        <v>35.714285714285715</v>
      </c>
      <c r="AF39" s="25" t="s">
        <v>18</v>
      </c>
      <c r="AG39" s="26"/>
      <c r="AH39" s="26"/>
      <c r="AI39" s="26"/>
      <c r="AJ39" s="26"/>
      <c r="AK39" s="27"/>
      <c r="AL39" s="10">
        <f>COUNTIF(AM9:AM36,"І ур")</f>
        <v>11</v>
      </c>
      <c r="AM39" s="4">
        <f>(AL39/AL38)*100</f>
        <v>39.285714285714285</v>
      </c>
      <c r="AN39" s="25"/>
      <c r="AO39" s="26"/>
      <c r="AP39" s="26"/>
      <c r="AQ39" s="26"/>
      <c r="AR39" s="26"/>
      <c r="AS39" s="26"/>
      <c r="AT39" s="25" t="s">
        <v>18</v>
      </c>
      <c r="AU39" s="26"/>
      <c r="AV39" s="26"/>
      <c r="AW39" s="27"/>
      <c r="AX39" s="10">
        <f>COUNTIF(AY9:AY36,"І ур")</f>
        <v>8</v>
      </c>
      <c r="AY39" s="4">
        <f>(AX39/AX38)*100</f>
        <v>28.571428571428569</v>
      </c>
      <c r="AZ39" s="2"/>
      <c r="BA39" s="2"/>
      <c r="BB39" s="2"/>
    </row>
    <row r="40" spans="2:54" x14ac:dyDescent="0.25">
      <c r="B40" s="30"/>
      <c r="C40" s="30"/>
      <c r="D40" s="25" t="s">
        <v>19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  <c r="P40" s="10">
        <f>COUNTIF(Q9:Q36,"ІІ ур")</f>
        <v>6</v>
      </c>
      <c r="Q40" s="4">
        <f>(P40/P38)*100</f>
        <v>21.428571428571427</v>
      </c>
      <c r="R40" s="25" t="s">
        <v>19</v>
      </c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7"/>
      <c r="AD40" s="10">
        <f>COUNTIF(AE9:AE36,"ІІ ур")</f>
        <v>5</v>
      </c>
      <c r="AE40" s="4">
        <f>(AD40/AD38)*100</f>
        <v>17.857142857142858</v>
      </c>
      <c r="AF40" s="25" t="s">
        <v>19</v>
      </c>
      <c r="AG40" s="26"/>
      <c r="AH40" s="26"/>
      <c r="AI40" s="26"/>
      <c r="AJ40" s="26"/>
      <c r="AK40" s="27"/>
      <c r="AL40" s="10">
        <f>COUNTIF(AM9:AM36,"ІІ ур")</f>
        <v>7</v>
      </c>
      <c r="AM40" s="4">
        <f>(AL40/AL38)*100</f>
        <v>25</v>
      </c>
      <c r="AN40" s="25"/>
      <c r="AO40" s="26"/>
      <c r="AP40" s="26"/>
      <c r="AQ40" s="26"/>
      <c r="AR40" s="26"/>
      <c r="AS40" s="26"/>
      <c r="AT40" s="25" t="s">
        <v>19</v>
      </c>
      <c r="AU40" s="26"/>
      <c r="AV40" s="26"/>
      <c r="AW40" s="27"/>
      <c r="AX40" s="10">
        <f>COUNTIF(AY9:AY36,"ІІ ур")</f>
        <v>10</v>
      </c>
      <c r="AY40" s="4">
        <f>(AX40/AX38)*100</f>
        <v>35.714285714285715</v>
      </c>
      <c r="AZ40" s="2"/>
      <c r="BA40" s="2"/>
      <c r="BB40" s="2"/>
    </row>
    <row r="41" spans="2:54" x14ac:dyDescent="0.25">
      <c r="B41" s="30"/>
      <c r="C41" s="30"/>
      <c r="D41" s="25" t="s">
        <v>20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/>
      <c r="P41" s="10">
        <f>COUNTIF(Q9:Q36,"ІІІ ур")</f>
        <v>10</v>
      </c>
      <c r="Q41" s="4">
        <f>(P41/P38)*100</f>
        <v>35.714285714285715</v>
      </c>
      <c r="R41" s="25" t="s">
        <v>20</v>
      </c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7"/>
      <c r="AD41" s="10">
        <f>COUNTIF(AE9:AE36,"ІІІ ур")</f>
        <v>13</v>
      </c>
      <c r="AE41" s="4">
        <f>(AD41/AD38)*100</f>
        <v>46.428571428571431</v>
      </c>
      <c r="AF41" s="25" t="s">
        <v>20</v>
      </c>
      <c r="AG41" s="26"/>
      <c r="AH41" s="26"/>
      <c r="AI41" s="26"/>
      <c r="AJ41" s="26"/>
      <c r="AK41" s="27"/>
      <c r="AL41" s="10">
        <f>COUNTIF(AM9:AM36,"ІІІ ур")</f>
        <v>10</v>
      </c>
      <c r="AM41" s="4">
        <f>(AL41/AL38)*100</f>
        <v>35.714285714285715</v>
      </c>
      <c r="AN41" s="25"/>
      <c r="AO41" s="26"/>
      <c r="AP41" s="26"/>
      <c r="AQ41" s="26"/>
      <c r="AR41" s="26"/>
      <c r="AS41" s="26"/>
      <c r="AT41" s="25" t="s">
        <v>20</v>
      </c>
      <c r="AU41" s="26"/>
      <c r="AV41" s="26"/>
      <c r="AW41" s="27"/>
      <c r="AX41" s="10">
        <f>COUNTIF(AY9:AY36,"ІІІ ур")</f>
        <v>10</v>
      </c>
      <c r="AY41" s="4">
        <f>(AX41/AX38)*100</f>
        <v>35.714285714285715</v>
      </c>
      <c r="AZ41" s="2"/>
      <c r="BA41" s="2"/>
      <c r="BB41" s="2"/>
    </row>
    <row r="42" spans="2:54" x14ac:dyDescent="0.25">
      <c r="B42" s="30"/>
      <c r="C42" s="30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7"/>
      <c r="BA42" s="19" t="s">
        <v>17</v>
      </c>
      <c r="BB42" s="3" t="s">
        <v>1</v>
      </c>
    </row>
    <row r="43" spans="2:54" x14ac:dyDescent="0.25">
      <c r="B43" s="30"/>
      <c r="C43" s="30"/>
      <c r="D43" s="32" t="s">
        <v>15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4"/>
      <c r="BA43" s="16">
        <f>COUNTA(C9:C36)</f>
        <v>28</v>
      </c>
      <c r="BB43" s="16">
        <v>100</v>
      </c>
    </row>
    <row r="44" spans="2:54" x14ac:dyDescent="0.25">
      <c r="B44" s="30"/>
      <c r="C44" s="30"/>
      <c r="D44" s="28" t="s">
        <v>21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10">
        <f>COUNTIF(BB9:BB36,"І ур")</f>
        <v>8</v>
      </c>
      <c r="BB44" s="4">
        <f>(BA44/BA43)*100</f>
        <v>28.571428571428569</v>
      </c>
    </row>
    <row r="45" spans="2:54" x14ac:dyDescent="0.25">
      <c r="B45" s="30"/>
      <c r="C45" s="30"/>
      <c r="D45" s="28" t="s">
        <v>22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10">
        <f>COUNTIF(BB9:BB36,"ІІ ур")</f>
        <v>13</v>
      </c>
      <c r="BB45" s="4">
        <f>(BA45/BA43)*100</f>
        <v>46.428571428571431</v>
      </c>
    </row>
    <row r="46" spans="2:54" x14ac:dyDescent="0.25">
      <c r="B46" s="31"/>
      <c r="C46" s="31"/>
      <c r="D46" s="28" t="s">
        <v>23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10">
        <f>COUNTIF(BB9:BB36,"ІІІ ур")</f>
        <v>7</v>
      </c>
      <c r="BB46" s="4">
        <f>(BA46/BA43)*100</f>
        <v>25</v>
      </c>
    </row>
    <row r="98" spans="10:13" x14ac:dyDescent="0.25">
      <c r="J98" s="5">
        <v>1</v>
      </c>
      <c r="K98" s="5" t="s">
        <v>2</v>
      </c>
      <c r="L98" s="5"/>
      <c r="M98" s="5"/>
    </row>
    <row r="99" spans="10:13" x14ac:dyDescent="0.25">
      <c r="J99" s="5">
        <v>1.6</v>
      </c>
      <c r="K99" s="5" t="s">
        <v>3</v>
      </c>
      <c r="L99" s="5"/>
      <c r="M99" s="5"/>
    </row>
    <row r="100" spans="10:13" x14ac:dyDescent="0.25">
      <c r="J100" s="5">
        <v>2.6</v>
      </c>
      <c r="K100" s="5" t="s">
        <v>4</v>
      </c>
      <c r="L100" s="5"/>
      <c r="M100" s="5"/>
    </row>
  </sheetData>
  <mergeCells count="57">
    <mergeCell ref="C37:C46"/>
    <mergeCell ref="D41:O41"/>
    <mergeCell ref="B37:B46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  <mergeCell ref="Q7:Q8"/>
    <mergeCell ref="AF37:AK37"/>
    <mergeCell ref="AF38:AK38"/>
    <mergeCell ref="R40:AC40"/>
    <mergeCell ref="D37:O37"/>
    <mergeCell ref="D38:O38"/>
    <mergeCell ref="D39:O39"/>
    <mergeCell ref="D40:O40"/>
    <mergeCell ref="AN41:AS41"/>
    <mergeCell ref="AT37:AW37"/>
    <mergeCell ref="AT38:AW38"/>
    <mergeCell ref="AT39:AW39"/>
    <mergeCell ref="AT40:AW40"/>
    <mergeCell ref="AT41:AW41"/>
    <mergeCell ref="D42:AZ42"/>
    <mergeCell ref="D44:AZ44"/>
    <mergeCell ref="D45:AZ45"/>
    <mergeCell ref="D46:AZ46"/>
    <mergeCell ref="AN37:AS37"/>
    <mergeCell ref="AN38:AS38"/>
    <mergeCell ref="AN39:AS39"/>
    <mergeCell ref="AN40:AS40"/>
    <mergeCell ref="R41:AC41"/>
    <mergeCell ref="AF39:AK39"/>
    <mergeCell ref="AF40:AK40"/>
    <mergeCell ref="AF41:AK41"/>
    <mergeCell ref="R37:AC37"/>
    <mergeCell ref="R38:AC38"/>
    <mergeCell ref="R39:AC39"/>
    <mergeCell ref="D43:AZ43"/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99"/>
  <sheetViews>
    <sheetView topLeftCell="AJ19" zoomScale="84" zoomScaleNormal="84" workbookViewId="0">
      <selection activeCell="AD13" sqref="AD13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3" width="4.4257812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8" width="3.8554687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12.4257812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8.5703125" customWidth="1"/>
    <col min="49" max="49" width="5.5703125" customWidth="1"/>
    <col min="50" max="50" width="7" customWidth="1"/>
    <col min="51" max="52" width="4" customWidth="1"/>
    <col min="53" max="53" width="8.5703125" customWidth="1"/>
  </cols>
  <sheetData>
    <row r="2" spans="1:57" x14ac:dyDescent="0.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x14ac:dyDescent="0.25">
      <c r="A3" s="42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 t="s">
        <v>154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6" spans="1:57" x14ac:dyDescent="0.25">
      <c r="B6" s="43" t="s">
        <v>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7" ht="34.5" customHeight="1" x14ac:dyDescent="0.25">
      <c r="B7" s="44" t="s">
        <v>0</v>
      </c>
      <c r="C7" s="44" t="s">
        <v>10</v>
      </c>
      <c r="D7" s="46" t="s">
        <v>24</v>
      </c>
      <c r="E7" s="47"/>
      <c r="F7" s="47"/>
      <c r="G7" s="47"/>
      <c r="H7" s="47"/>
      <c r="I7" s="47"/>
      <c r="J7" s="47"/>
      <c r="K7" s="48"/>
      <c r="L7" s="35" t="s">
        <v>11</v>
      </c>
      <c r="M7" s="37" t="s">
        <v>12</v>
      </c>
      <c r="N7" s="41" t="s">
        <v>13</v>
      </c>
      <c r="O7" s="39" t="s">
        <v>25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50"/>
      <c r="AA7" s="35" t="s">
        <v>11</v>
      </c>
      <c r="AB7" s="37" t="s">
        <v>12</v>
      </c>
      <c r="AC7" s="41" t="s">
        <v>13</v>
      </c>
      <c r="AD7" s="39" t="s">
        <v>27</v>
      </c>
      <c r="AE7" s="40"/>
      <c r="AF7" s="40"/>
      <c r="AG7" s="40"/>
      <c r="AH7" s="40"/>
      <c r="AI7" s="40"/>
      <c r="AJ7" s="40"/>
      <c r="AK7" s="40"/>
      <c r="AL7" s="35" t="s">
        <v>11</v>
      </c>
      <c r="AM7" s="37" t="s">
        <v>12</v>
      </c>
      <c r="AN7" s="41" t="s">
        <v>13</v>
      </c>
      <c r="AO7" s="39" t="s">
        <v>26</v>
      </c>
      <c r="AP7" s="40"/>
      <c r="AQ7" s="40"/>
      <c r="AR7" s="40"/>
      <c r="AS7" s="40"/>
      <c r="AT7" s="40"/>
      <c r="AU7" s="40"/>
      <c r="AV7" s="40"/>
      <c r="AW7" s="40"/>
      <c r="AX7" s="40"/>
      <c r="AY7" s="35" t="s">
        <v>11</v>
      </c>
      <c r="AZ7" s="37" t="s">
        <v>12</v>
      </c>
      <c r="BA7" s="41" t="s">
        <v>13</v>
      </c>
      <c r="BB7" s="35" t="s">
        <v>11</v>
      </c>
      <c r="BC7" s="37" t="s">
        <v>12</v>
      </c>
      <c r="BD7" s="41" t="s">
        <v>13</v>
      </c>
    </row>
    <row r="8" spans="1:57" ht="225.75" customHeight="1" thickBot="1" x14ac:dyDescent="0.3">
      <c r="B8" s="44"/>
      <c r="C8" s="44"/>
      <c r="D8" s="12" t="s">
        <v>84</v>
      </c>
      <c r="E8" s="12" t="s">
        <v>85</v>
      </c>
      <c r="F8" s="12" t="s">
        <v>86</v>
      </c>
      <c r="G8" s="12" t="s">
        <v>87</v>
      </c>
      <c r="H8" s="12" t="s">
        <v>88</v>
      </c>
      <c r="I8" s="12" t="s">
        <v>89</v>
      </c>
      <c r="J8" s="12" t="s">
        <v>90</v>
      </c>
      <c r="K8" s="12" t="s">
        <v>91</v>
      </c>
      <c r="L8" s="36"/>
      <c r="M8" s="38"/>
      <c r="N8" s="41"/>
      <c r="O8" s="12" t="s">
        <v>92</v>
      </c>
      <c r="P8" s="12" t="s">
        <v>93</v>
      </c>
      <c r="Q8" s="12" t="s">
        <v>94</v>
      </c>
      <c r="R8" s="12" t="s">
        <v>95</v>
      </c>
      <c r="S8" s="12" t="s">
        <v>96</v>
      </c>
      <c r="T8" s="12" t="s">
        <v>97</v>
      </c>
      <c r="U8" s="12" t="s">
        <v>98</v>
      </c>
      <c r="V8" s="12" t="s">
        <v>99</v>
      </c>
      <c r="W8" s="12" t="s">
        <v>100</v>
      </c>
      <c r="X8" s="12" t="s">
        <v>101</v>
      </c>
      <c r="Y8" s="12" t="s">
        <v>102</v>
      </c>
      <c r="Z8" s="12" t="s">
        <v>103</v>
      </c>
      <c r="AA8" s="36"/>
      <c r="AB8" s="38"/>
      <c r="AC8" s="41"/>
      <c r="AD8" s="12" t="s">
        <v>104</v>
      </c>
      <c r="AE8" s="12" t="s">
        <v>105</v>
      </c>
      <c r="AF8" s="12" t="s">
        <v>106</v>
      </c>
      <c r="AG8" s="12" t="s">
        <v>107</v>
      </c>
      <c r="AH8" s="12" t="s">
        <v>108</v>
      </c>
      <c r="AI8" s="12" t="s">
        <v>109</v>
      </c>
      <c r="AJ8" s="12" t="s">
        <v>110</v>
      </c>
      <c r="AK8" s="12" t="s">
        <v>111</v>
      </c>
      <c r="AL8" s="36"/>
      <c r="AM8" s="38"/>
      <c r="AN8" s="41"/>
      <c r="AO8" s="12" t="s">
        <v>112</v>
      </c>
      <c r="AP8" s="12" t="s">
        <v>113</v>
      </c>
      <c r="AQ8" s="12" t="s">
        <v>114</v>
      </c>
      <c r="AR8" s="12" t="s">
        <v>115</v>
      </c>
      <c r="AS8" s="12" t="s">
        <v>116</v>
      </c>
      <c r="AT8" s="12" t="s">
        <v>117</v>
      </c>
      <c r="AU8" s="12" t="s">
        <v>118</v>
      </c>
      <c r="AV8" s="12" t="s">
        <v>119</v>
      </c>
      <c r="AW8" s="12" t="s">
        <v>120</v>
      </c>
      <c r="AX8" s="12" t="s">
        <v>121</v>
      </c>
      <c r="AY8" s="36"/>
      <c r="AZ8" s="38"/>
      <c r="BA8" s="41"/>
      <c r="BB8" s="36"/>
      <c r="BC8" s="38"/>
      <c r="BD8" s="41"/>
    </row>
    <row r="9" spans="1:57" ht="15" customHeight="1" thickBot="1" x14ac:dyDescent="0.3">
      <c r="B9" s="1">
        <v>1</v>
      </c>
      <c r="C9" s="20" t="s">
        <v>122</v>
      </c>
      <c r="D9" s="1">
        <v>3</v>
      </c>
      <c r="E9" s="1">
        <v>3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3</v>
      </c>
      <c r="L9" s="6">
        <f>SUM(D9:K9)</f>
        <v>22</v>
      </c>
      <c r="M9" s="8">
        <f>AVERAGE(D9:K9)</f>
        <v>2.75</v>
      </c>
      <c r="N9" s="11" t="str">
        <f t="shared" ref="N9" si="0">IF(E9="","",VLOOKUP(M9,$K$97:$L$99,2,TRUE))</f>
        <v>ІІІ ур</v>
      </c>
      <c r="O9" s="1">
        <v>3</v>
      </c>
      <c r="P9" s="1">
        <v>3</v>
      </c>
      <c r="Q9" s="1">
        <v>3</v>
      </c>
      <c r="R9" s="1">
        <v>3</v>
      </c>
      <c r="S9" s="1">
        <v>3</v>
      </c>
      <c r="T9" s="1">
        <v>3</v>
      </c>
      <c r="U9" s="1">
        <v>2</v>
      </c>
      <c r="V9" s="1">
        <v>3</v>
      </c>
      <c r="W9" s="1">
        <v>2</v>
      </c>
      <c r="X9" s="1">
        <v>3</v>
      </c>
      <c r="Y9" s="1">
        <v>3</v>
      </c>
      <c r="Z9" s="1">
        <v>2</v>
      </c>
      <c r="AA9" s="6">
        <f>SUM(O9:Z9)</f>
        <v>33</v>
      </c>
      <c r="AB9" s="8">
        <f>AVERAGE(O9:Z9)</f>
        <v>2.75</v>
      </c>
      <c r="AC9" s="11" t="str">
        <f t="shared" ref="AC9" si="1">IF(O9="","",VLOOKUP(AB9,$K$97:$L$99,2,TRUE))</f>
        <v>ІІІ ур</v>
      </c>
      <c r="AD9" s="1">
        <v>3</v>
      </c>
      <c r="AE9" s="1">
        <v>2</v>
      </c>
      <c r="AF9" s="1">
        <v>3</v>
      </c>
      <c r="AG9" s="1">
        <v>2</v>
      </c>
      <c r="AH9" s="1">
        <v>3</v>
      </c>
      <c r="AI9" s="1">
        <v>3</v>
      </c>
      <c r="AJ9" s="1">
        <v>3</v>
      </c>
      <c r="AK9" s="1">
        <v>3</v>
      </c>
      <c r="AL9" s="6">
        <f t="shared" ref="AL9:AL35" si="2">SUM(AD9:AK9)</f>
        <v>22</v>
      </c>
      <c r="AM9" s="8">
        <f t="shared" ref="AM9:AM35" si="3">AVERAGE(AD9:AK9)</f>
        <v>2.75</v>
      </c>
      <c r="AN9" s="11" t="str">
        <f t="shared" ref="AN9:AN35" si="4">IF(AH9="","",VLOOKUP(AM9,$K$97:$L$99,2,TRUE))</f>
        <v>ІІІ ур</v>
      </c>
      <c r="AO9" s="1">
        <v>3</v>
      </c>
      <c r="AP9" s="1">
        <v>3</v>
      </c>
      <c r="AQ9" s="1">
        <v>3</v>
      </c>
      <c r="AR9" s="1">
        <v>2</v>
      </c>
      <c r="AS9" s="1">
        <v>3</v>
      </c>
      <c r="AT9" s="1">
        <v>2</v>
      </c>
      <c r="AU9" s="1">
        <v>3</v>
      </c>
      <c r="AV9" s="1">
        <v>3</v>
      </c>
      <c r="AW9" s="1">
        <v>2</v>
      </c>
      <c r="AX9" s="1">
        <v>3</v>
      </c>
      <c r="AY9" s="6">
        <f>SUM(AO9:AX9)</f>
        <v>27</v>
      </c>
      <c r="AZ9" s="8">
        <f>AVERAGE(AY9/10)</f>
        <v>2.7</v>
      </c>
      <c r="BA9" s="11" t="str">
        <f t="shared" ref="BA9:BA35" si="5">IF(AU9="","",VLOOKUP(AZ9,$K$97:$L$99,2,TRUE))</f>
        <v>ІІІ ур</v>
      </c>
      <c r="BB9" s="7">
        <f>L9+AA9+AL9+AY9</f>
        <v>104</v>
      </c>
      <c r="BC9" s="9">
        <f>BB9/38</f>
        <v>2.736842105263158</v>
      </c>
      <c r="BD9" s="11" t="str">
        <f t="shared" ref="BD9:BD35" si="6">IF(AZ9="","",VLOOKUP(BC9,$K$97:$L$99,2,TRUE))</f>
        <v>ІІІ ур</v>
      </c>
    </row>
    <row r="10" spans="1:57" ht="16.5" thickBot="1" x14ac:dyDescent="0.3">
      <c r="B10" s="1">
        <v>2</v>
      </c>
      <c r="C10" s="21" t="s">
        <v>123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2</v>
      </c>
      <c r="J10" s="1">
        <v>3</v>
      </c>
      <c r="K10" s="1">
        <v>3</v>
      </c>
      <c r="L10" s="6">
        <f t="shared" ref="L10:L35" si="7">SUM(D10:K10)</f>
        <v>23</v>
      </c>
      <c r="M10" s="8">
        <f t="shared" ref="M10:M35" si="8">AVERAGE(D10:K10)</f>
        <v>2.875</v>
      </c>
      <c r="N10" s="11" t="str">
        <f t="shared" ref="N10:N35" si="9">IF(E10="","",VLOOKUP(M10,$K$97:$L$99,2,TRUE))</f>
        <v>ІІІ ур</v>
      </c>
      <c r="O10" s="1">
        <v>3</v>
      </c>
      <c r="P10" s="1">
        <v>3</v>
      </c>
      <c r="Q10" s="1">
        <v>3</v>
      </c>
      <c r="R10" s="1">
        <v>3</v>
      </c>
      <c r="S10" s="1">
        <v>2</v>
      </c>
      <c r="T10" s="1">
        <v>3</v>
      </c>
      <c r="U10" s="1">
        <v>3</v>
      </c>
      <c r="V10" s="1">
        <v>3</v>
      </c>
      <c r="W10" s="1">
        <v>2</v>
      </c>
      <c r="X10" s="1">
        <v>3</v>
      </c>
      <c r="Y10" s="1">
        <v>3</v>
      </c>
      <c r="Z10" s="1">
        <v>3</v>
      </c>
      <c r="AA10" s="6">
        <f t="shared" ref="AA10:AA35" si="10">SUM(O10:Z10)</f>
        <v>34</v>
      </c>
      <c r="AB10" s="8">
        <f t="shared" ref="AB10:AB35" si="11">AVERAGE(O10:Z10)</f>
        <v>2.8333333333333335</v>
      </c>
      <c r="AC10" s="11" t="str">
        <f t="shared" ref="AC10:AC35" si="12">IF(O10="","",VLOOKUP(AB10,$K$97:$L$99,2,TRUE))</f>
        <v>ІІІ ур</v>
      </c>
      <c r="AD10" s="1">
        <v>3</v>
      </c>
      <c r="AE10" s="1">
        <v>3</v>
      </c>
      <c r="AF10" s="1">
        <v>3</v>
      </c>
      <c r="AG10" s="1">
        <v>3</v>
      </c>
      <c r="AH10" s="1">
        <v>2</v>
      </c>
      <c r="AI10" s="1">
        <v>3</v>
      </c>
      <c r="AJ10" s="1">
        <v>3</v>
      </c>
      <c r="AK10" s="1">
        <v>3</v>
      </c>
      <c r="AL10" s="6">
        <f t="shared" si="2"/>
        <v>23</v>
      </c>
      <c r="AM10" s="8">
        <f t="shared" si="3"/>
        <v>2.875</v>
      </c>
      <c r="AN10" s="11" t="str">
        <f t="shared" si="4"/>
        <v>ІІІ ур</v>
      </c>
      <c r="AO10" s="1">
        <v>3</v>
      </c>
      <c r="AP10" s="1">
        <v>2</v>
      </c>
      <c r="AQ10" s="1">
        <v>3</v>
      </c>
      <c r="AR10" s="1">
        <v>2</v>
      </c>
      <c r="AS10" s="1">
        <v>3</v>
      </c>
      <c r="AT10" s="1">
        <v>3</v>
      </c>
      <c r="AU10" s="1">
        <v>3</v>
      </c>
      <c r="AV10" s="1">
        <v>3</v>
      </c>
      <c r="AW10" s="1">
        <v>3</v>
      </c>
      <c r="AX10" s="1">
        <v>3</v>
      </c>
      <c r="AY10" s="6">
        <f t="shared" ref="AY10:AY35" si="13">SUM(AO10:AX10)</f>
        <v>28</v>
      </c>
      <c r="AZ10" s="8">
        <f t="shared" ref="AZ10:AZ35" si="14">AVERAGE(AY10/10)</f>
        <v>2.8</v>
      </c>
      <c r="BA10" s="11" t="str">
        <f t="shared" si="5"/>
        <v>ІІІ ур</v>
      </c>
      <c r="BB10" s="7">
        <f t="shared" ref="BB10:BB35" si="15">L10+AA10+AL10+AY10</f>
        <v>108</v>
      </c>
      <c r="BC10" s="9">
        <f t="shared" ref="BC10:BC35" si="16">BB10/38</f>
        <v>2.8421052631578947</v>
      </c>
      <c r="BD10" s="11" t="str">
        <f t="shared" si="6"/>
        <v>ІІІ ур</v>
      </c>
    </row>
    <row r="11" spans="1:57" ht="15" customHeight="1" thickBot="1" x14ac:dyDescent="0.3">
      <c r="B11" s="1">
        <v>3</v>
      </c>
      <c r="C11" s="21" t="s">
        <v>124</v>
      </c>
      <c r="D11" s="1">
        <v>2</v>
      </c>
      <c r="E11" s="1">
        <v>3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3</v>
      </c>
      <c r="L11" s="6">
        <f t="shared" si="7"/>
        <v>21</v>
      </c>
      <c r="M11" s="8">
        <f t="shared" si="8"/>
        <v>2.625</v>
      </c>
      <c r="N11" s="11" t="str">
        <f t="shared" si="9"/>
        <v>ІІІ ур</v>
      </c>
      <c r="O11" s="1">
        <v>3</v>
      </c>
      <c r="P11" s="1">
        <v>3</v>
      </c>
      <c r="Q11" s="1">
        <v>2</v>
      </c>
      <c r="R11" s="1">
        <v>3</v>
      </c>
      <c r="S11" s="1">
        <v>2</v>
      </c>
      <c r="T11" s="1">
        <v>3</v>
      </c>
      <c r="U11" s="1">
        <v>3</v>
      </c>
      <c r="V11" s="1">
        <v>3</v>
      </c>
      <c r="W11" s="1">
        <v>3</v>
      </c>
      <c r="X11" s="1">
        <v>3</v>
      </c>
      <c r="Y11" s="1">
        <v>2</v>
      </c>
      <c r="Z11" s="1">
        <v>3</v>
      </c>
      <c r="AA11" s="6">
        <f t="shared" si="10"/>
        <v>33</v>
      </c>
      <c r="AB11" s="8">
        <f t="shared" si="11"/>
        <v>2.75</v>
      </c>
      <c r="AC11" s="11" t="str">
        <f t="shared" si="12"/>
        <v>ІІІ ур</v>
      </c>
      <c r="AD11" s="1">
        <v>2</v>
      </c>
      <c r="AE11" s="1">
        <v>2</v>
      </c>
      <c r="AF11" s="1">
        <v>2</v>
      </c>
      <c r="AG11" s="1">
        <v>2</v>
      </c>
      <c r="AH11" s="1">
        <v>3</v>
      </c>
      <c r="AI11" s="1">
        <v>2</v>
      </c>
      <c r="AJ11" s="1">
        <v>2</v>
      </c>
      <c r="AK11" s="1">
        <v>2</v>
      </c>
      <c r="AL11" s="6">
        <f t="shared" si="2"/>
        <v>17</v>
      </c>
      <c r="AM11" s="8">
        <f t="shared" si="3"/>
        <v>2.125</v>
      </c>
      <c r="AN11" s="11" t="str">
        <f t="shared" si="4"/>
        <v>ІІ ур</v>
      </c>
      <c r="AO11" s="1">
        <v>3</v>
      </c>
      <c r="AP11" s="1">
        <v>3</v>
      </c>
      <c r="AQ11" s="1">
        <v>3</v>
      </c>
      <c r="AR11" s="1">
        <v>2</v>
      </c>
      <c r="AS11" s="1">
        <v>3</v>
      </c>
      <c r="AT11" s="1">
        <v>2</v>
      </c>
      <c r="AU11" s="1">
        <v>3</v>
      </c>
      <c r="AV11" s="1">
        <v>3</v>
      </c>
      <c r="AW11" s="1">
        <v>2</v>
      </c>
      <c r="AX11" s="1">
        <v>3</v>
      </c>
      <c r="AY11" s="6">
        <f t="shared" si="13"/>
        <v>27</v>
      </c>
      <c r="AZ11" s="8">
        <f t="shared" si="14"/>
        <v>2.7</v>
      </c>
      <c r="BA11" s="11" t="str">
        <f t="shared" si="5"/>
        <v>ІІІ ур</v>
      </c>
      <c r="BB11" s="7">
        <f t="shared" si="15"/>
        <v>98</v>
      </c>
      <c r="BC11" s="9">
        <f t="shared" si="16"/>
        <v>2.5789473684210527</v>
      </c>
      <c r="BD11" s="11" t="str">
        <f t="shared" si="6"/>
        <v>ІІ ур</v>
      </c>
    </row>
    <row r="12" spans="1:57" ht="16.5" thickBot="1" x14ac:dyDescent="0.3">
      <c r="B12" s="1">
        <v>4</v>
      </c>
      <c r="C12" s="21" t="s">
        <v>125</v>
      </c>
      <c r="D12" s="1">
        <v>3</v>
      </c>
      <c r="E12" s="1">
        <v>3</v>
      </c>
      <c r="F12" s="1">
        <v>3</v>
      </c>
      <c r="G12" s="1">
        <v>2</v>
      </c>
      <c r="H12" s="1">
        <v>3</v>
      </c>
      <c r="I12" s="1">
        <v>2</v>
      </c>
      <c r="J12" s="1">
        <v>3</v>
      </c>
      <c r="K12" s="1">
        <v>3</v>
      </c>
      <c r="L12" s="6">
        <f t="shared" si="7"/>
        <v>22</v>
      </c>
      <c r="M12" s="8">
        <f t="shared" si="8"/>
        <v>2.75</v>
      </c>
      <c r="N12" s="11" t="str">
        <f t="shared" si="9"/>
        <v>ІІІ ур</v>
      </c>
      <c r="O12" s="1">
        <v>2</v>
      </c>
      <c r="P12" s="1">
        <v>3</v>
      </c>
      <c r="Q12" s="1">
        <v>3</v>
      </c>
      <c r="R12" s="1">
        <v>3</v>
      </c>
      <c r="S12" s="1">
        <v>3</v>
      </c>
      <c r="T12" s="1">
        <v>3</v>
      </c>
      <c r="U12" s="1">
        <v>3</v>
      </c>
      <c r="V12" s="1">
        <v>2</v>
      </c>
      <c r="W12" s="1">
        <v>3</v>
      </c>
      <c r="X12" s="1">
        <v>3</v>
      </c>
      <c r="Y12" s="1">
        <v>2</v>
      </c>
      <c r="Z12" s="1">
        <v>3</v>
      </c>
      <c r="AA12" s="6">
        <f t="shared" si="10"/>
        <v>33</v>
      </c>
      <c r="AB12" s="8">
        <f t="shared" si="11"/>
        <v>2.75</v>
      </c>
      <c r="AC12" s="11" t="str">
        <f t="shared" si="12"/>
        <v>ІІІ ур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6">
        <f t="shared" si="2"/>
        <v>17</v>
      </c>
      <c r="AM12" s="8">
        <f t="shared" si="3"/>
        <v>2.125</v>
      </c>
      <c r="AN12" s="11" t="str">
        <f t="shared" si="4"/>
        <v>ІІ ур</v>
      </c>
      <c r="AO12" s="1">
        <v>3</v>
      </c>
      <c r="AP12" s="1">
        <v>3</v>
      </c>
      <c r="AQ12" s="1">
        <v>2</v>
      </c>
      <c r="AR12" s="1">
        <v>3</v>
      </c>
      <c r="AS12" s="1">
        <v>2</v>
      </c>
      <c r="AT12" s="1">
        <v>2</v>
      </c>
      <c r="AU12" s="1">
        <v>2</v>
      </c>
      <c r="AV12" s="1">
        <v>2</v>
      </c>
      <c r="AW12" s="1">
        <v>2</v>
      </c>
      <c r="AX12" s="1">
        <v>2</v>
      </c>
      <c r="AY12" s="6">
        <f t="shared" si="13"/>
        <v>23</v>
      </c>
      <c r="AZ12" s="8">
        <f t="shared" si="14"/>
        <v>2.2999999999999998</v>
      </c>
      <c r="BA12" s="11" t="str">
        <f t="shared" si="5"/>
        <v>ІІ ур</v>
      </c>
      <c r="BB12" s="7">
        <f t="shared" si="15"/>
        <v>95</v>
      </c>
      <c r="BC12" s="9">
        <f t="shared" si="16"/>
        <v>2.5</v>
      </c>
      <c r="BD12" s="11" t="str">
        <f t="shared" si="6"/>
        <v>ІІ ур</v>
      </c>
    </row>
    <row r="13" spans="1:57" ht="15" customHeight="1" thickBot="1" x14ac:dyDescent="0.3">
      <c r="B13" s="1">
        <v>5</v>
      </c>
      <c r="C13" s="21" t="s">
        <v>126</v>
      </c>
      <c r="D13" s="1">
        <v>3</v>
      </c>
      <c r="E13" s="1">
        <v>3</v>
      </c>
      <c r="F13" s="1">
        <v>2</v>
      </c>
      <c r="G13" s="1">
        <v>2</v>
      </c>
      <c r="H13" s="1">
        <v>3</v>
      </c>
      <c r="I13" s="1">
        <v>3</v>
      </c>
      <c r="J13" s="1">
        <v>3</v>
      </c>
      <c r="K13" s="1">
        <v>3</v>
      </c>
      <c r="L13" s="6">
        <f t="shared" si="7"/>
        <v>22</v>
      </c>
      <c r="M13" s="8">
        <f t="shared" si="8"/>
        <v>2.75</v>
      </c>
      <c r="N13" s="11" t="str">
        <f t="shared" si="9"/>
        <v>ІІІ ур</v>
      </c>
      <c r="O13" s="1">
        <v>3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1">
        <v>3</v>
      </c>
      <c r="V13" s="1">
        <v>3</v>
      </c>
      <c r="W13" s="1">
        <v>2</v>
      </c>
      <c r="X13" s="1">
        <v>3</v>
      </c>
      <c r="Y13" s="1">
        <v>3</v>
      </c>
      <c r="Z13" s="1">
        <v>3</v>
      </c>
      <c r="AA13" s="6">
        <f t="shared" si="10"/>
        <v>35</v>
      </c>
      <c r="AB13" s="8">
        <f t="shared" si="11"/>
        <v>2.9166666666666665</v>
      </c>
      <c r="AC13" s="11" t="str">
        <f t="shared" si="12"/>
        <v>ІІІ ур</v>
      </c>
      <c r="AD13" s="1">
        <v>3</v>
      </c>
      <c r="AE13" s="1">
        <v>3</v>
      </c>
      <c r="AF13" s="1">
        <v>3</v>
      </c>
      <c r="AG13" s="1">
        <v>3</v>
      </c>
      <c r="AH13" s="1">
        <v>2</v>
      </c>
      <c r="AI13" s="1">
        <v>3</v>
      </c>
      <c r="AJ13" s="1">
        <v>3</v>
      </c>
      <c r="AK13" s="1">
        <v>3</v>
      </c>
      <c r="AL13" s="6">
        <f t="shared" si="2"/>
        <v>23</v>
      </c>
      <c r="AM13" s="8">
        <f t="shared" si="3"/>
        <v>2.875</v>
      </c>
      <c r="AN13" s="11" t="str">
        <f t="shared" si="4"/>
        <v>ІІІ ур</v>
      </c>
      <c r="AO13" s="1">
        <v>3</v>
      </c>
      <c r="AP13" s="1">
        <v>3</v>
      </c>
      <c r="AQ13" s="1">
        <v>3</v>
      </c>
      <c r="AR13" s="1">
        <v>3</v>
      </c>
      <c r="AS13" s="1">
        <v>3</v>
      </c>
      <c r="AT13" s="1">
        <v>3</v>
      </c>
      <c r="AU13" s="1">
        <v>3</v>
      </c>
      <c r="AV13" s="1">
        <v>3</v>
      </c>
      <c r="AW13" s="1">
        <v>3</v>
      </c>
      <c r="AX13" s="1">
        <v>2</v>
      </c>
      <c r="AY13" s="6">
        <f t="shared" si="13"/>
        <v>29</v>
      </c>
      <c r="AZ13" s="8">
        <f t="shared" si="14"/>
        <v>2.9</v>
      </c>
      <c r="BA13" s="11" t="str">
        <f t="shared" si="5"/>
        <v>ІІІ ур</v>
      </c>
      <c r="BB13" s="7">
        <f t="shared" si="15"/>
        <v>109</v>
      </c>
      <c r="BC13" s="9">
        <f t="shared" si="16"/>
        <v>2.8684210526315788</v>
      </c>
      <c r="BD13" s="11" t="str">
        <f t="shared" si="6"/>
        <v>ІІІ ур</v>
      </c>
    </row>
    <row r="14" spans="1:57" ht="16.5" thickBot="1" x14ac:dyDescent="0.3">
      <c r="B14" s="1">
        <v>6</v>
      </c>
      <c r="C14" s="21" t="s">
        <v>127</v>
      </c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6">
        <f t="shared" si="7"/>
        <v>16</v>
      </c>
      <c r="M14" s="8">
        <f t="shared" si="8"/>
        <v>2</v>
      </c>
      <c r="N14" s="11" t="str">
        <f t="shared" si="9"/>
        <v>ІІ ур</v>
      </c>
      <c r="O14" s="1">
        <v>2</v>
      </c>
      <c r="P14" s="1">
        <v>2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6">
        <f t="shared" si="10"/>
        <v>24</v>
      </c>
      <c r="AB14" s="8">
        <f t="shared" si="11"/>
        <v>2</v>
      </c>
      <c r="AC14" s="11" t="str">
        <f t="shared" si="12"/>
        <v>ІІ ур</v>
      </c>
      <c r="AD14" s="1">
        <v>2</v>
      </c>
      <c r="AE14" s="1">
        <v>2</v>
      </c>
      <c r="AF14" s="1">
        <v>2</v>
      </c>
      <c r="AG14" s="1">
        <v>2</v>
      </c>
      <c r="AH14" s="1">
        <v>2</v>
      </c>
      <c r="AI14" s="1">
        <v>2</v>
      </c>
      <c r="AJ14" s="1">
        <v>2</v>
      </c>
      <c r="AK14" s="1">
        <v>2</v>
      </c>
      <c r="AL14" s="6">
        <f t="shared" si="2"/>
        <v>16</v>
      </c>
      <c r="AM14" s="8">
        <f t="shared" si="3"/>
        <v>2</v>
      </c>
      <c r="AN14" s="11" t="str">
        <f t="shared" si="4"/>
        <v>ІІ ур</v>
      </c>
      <c r="AO14" s="1">
        <v>2</v>
      </c>
      <c r="AP14" s="1">
        <v>3</v>
      </c>
      <c r="AQ14" s="1">
        <v>3</v>
      </c>
      <c r="AR14" s="1">
        <v>3</v>
      </c>
      <c r="AS14" s="1">
        <v>3</v>
      </c>
      <c r="AT14" s="1">
        <v>3</v>
      </c>
      <c r="AU14" s="1">
        <v>3</v>
      </c>
      <c r="AV14" s="1">
        <v>3</v>
      </c>
      <c r="AW14" s="1">
        <v>3</v>
      </c>
      <c r="AX14" s="1">
        <v>3</v>
      </c>
      <c r="AY14" s="6">
        <f t="shared" si="13"/>
        <v>29</v>
      </c>
      <c r="AZ14" s="8">
        <f t="shared" si="14"/>
        <v>2.9</v>
      </c>
      <c r="BA14" s="11" t="str">
        <f t="shared" si="5"/>
        <v>ІІІ ур</v>
      </c>
      <c r="BB14" s="7">
        <f t="shared" si="15"/>
        <v>85</v>
      </c>
      <c r="BC14" s="9">
        <f t="shared" si="16"/>
        <v>2.236842105263158</v>
      </c>
      <c r="BD14" s="11" t="str">
        <f t="shared" si="6"/>
        <v>ІІ ур</v>
      </c>
    </row>
    <row r="15" spans="1:57" ht="15" customHeight="1" thickBot="1" x14ac:dyDescent="0.3">
      <c r="B15" s="1">
        <v>7</v>
      </c>
      <c r="C15" s="21" t="s">
        <v>128</v>
      </c>
      <c r="D15" s="1">
        <v>3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6">
        <f t="shared" si="7"/>
        <v>24</v>
      </c>
      <c r="M15" s="8">
        <f t="shared" si="8"/>
        <v>3</v>
      </c>
      <c r="N15" s="11" t="str">
        <f t="shared" si="9"/>
        <v>ІІІ ур</v>
      </c>
      <c r="O15" s="1">
        <v>3</v>
      </c>
      <c r="P15" s="1">
        <v>3</v>
      </c>
      <c r="Q15" s="1">
        <v>3</v>
      </c>
      <c r="R15" s="1">
        <v>3</v>
      </c>
      <c r="S15" s="1">
        <v>3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3</v>
      </c>
      <c r="AA15" s="6">
        <f t="shared" si="10"/>
        <v>36</v>
      </c>
      <c r="AB15" s="8">
        <f t="shared" si="11"/>
        <v>3</v>
      </c>
      <c r="AC15" s="11" t="str">
        <f t="shared" si="12"/>
        <v>ІІІ ур</v>
      </c>
      <c r="AD15" s="1">
        <v>2</v>
      </c>
      <c r="AE15" s="1">
        <v>2</v>
      </c>
      <c r="AF15" s="1">
        <v>3</v>
      </c>
      <c r="AG15" s="1">
        <v>3</v>
      </c>
      <c r="AH15" s="1">
        <v>3</v>
      </c>
      <c r="AI15" s="1">
        <v>3</v>
      </c>
      <c r="AJ15" s="1">
        <v>3</v>
      </c>
      <c r="AK15" s="1">
        <v>2</v>
      </c>
      <c r="AL15" s="6">
        <f t="shared" si="2"/>
        <v>21</v>
      </c>
      <c r="AM15" s="8">
        <f t="shared" si="3"/>
        <v>2.625</v>
      </c>
      <c r="AN15" s="11" t="str">
        <f t="shared" si="4"/>
        <v>ІІІ ур</v>
      </c>
      <c r="AO15" s="1">
        <v>3</v>
      </c>
      <c r="AP15" s="1">
        <v>2</v>
      </c>
      <c r="AQ15" s="1">
        <v>3</v>
      </c>
      <c r="AR15" s="1">
        <v>3</v>
      </c>
      <c r="AS15" s="1">
        <v>3</v>
      </c>
      <c r="AT15" s="1">
        <v>3</v>
      </c>
      <c r="AU15" s="1">
        <v>3</v>
      </c>
      <c r="AV15" s="1">
        <v>3</v>
      </c>
      <c r="AW15" s="1">
        <v>2</v>
      </c>
      <c r="AX15" s="1">
        <v>3</v>
      </c>
      <c r="AY15" s="6">
        <f t="shared" si="13"/>
        <v>28</v>
      </c>
      <c r="AZ15" s="8">
        <f t="shared" si="14"/>
        <v>2.8</v>
      </c>
      <c r="BA15" s="11" t="str">
        <f t="shared" si="5"/>
        <v>ІІІ ур</v>
      </c>
      <c r="BB15" s="7">
        <f t="shared" si="15"/>
        <v>109</v>
      </c>
      <c r="BC15" s="9">
        <f t="shared" si="16"/>
        <v>2.8684210526315788</v>
      </c>
      <c r="BD15" s="11" t="str">
        <f t="shared" si="6"/>
        <v>ІІІ ур</v>
      </c>
    </row>
    <row r="16" spans="1:57" ht="16.5" thickBot="1" x14ac:dyDescent="0.3">
      <c r="B16" s="1">
        <v>8</v>
      </c>
      <c r="C16" s="21" t="s">
        <v>129</v>
      </c>
      <c r="D16" s="1">
        <v>3</v>
      </c>
      <c r="E16" s="1">
        <v>2</v>
      </c>
      <c r="F16" s="1">
        <v>3</v>
      </c>
      <c r="G16" s="1">
        <v>2</v>
      </c>
      <c r="H16" s="1">
        <v>3</v>
      </c>
      <c r="I16" s="1">
        <v>2</v>
      </c>
      <c r="J16" s="1">
        <v>3</v>
      </c>
      <c r="K16" s="1">
        <v>3</v>
      </c>
      <c r="L16" s="6">
        <f t="shared" si="7"/>
        <v>21</v>
      </c>
      <c r="M16" s="8">
        <f t="shared" si="8"/>
        <v>2.625</v>
      </c>
      <c r="N16" s="11" t="str">
        <f t="shared" si="9"/>
        <v>ІІІ ур</v>
      </c>
      <c r="O16" s="1">
        <v>3</v>
      </c>
      <c r="P16" s="1">
        <v>3</v>
      </c>
      <c r="Q16" s="1">
        <v>3</v>
      </c>
      <c r="R16" s="1">
        <v>3</v>
      </c>
      <c r="S16" s="1">
        <v>3</v>
      </c>
      <c r="T16" s="1">
        <v>2</v>
      </c>
      <c r="U16" s="1">
        <v>3</v>
      </c>
      <c r="V16" s="1">
        <v>3</v>
      </c>
      <c r="W16" s="1">
        <v>3</v>
      </c>
      <c r="X16" s="1">
        <v>3</v>
      </c>
      <c r="Y16" s="1">
        <v>2</v>
      </c>
      <c r="Z16" s="1">
        <v>2</v>
      </c>
      <c r="AA16" s="6">
        <f t="shared" si="10"/>
        <v>33</v>
      </c>
      <c r="AB16" s="8">
        <f t="shared" si="11"/>
        <v>2.75</v>
      </c>
      <c r="AC16" s="11" t="str">
        <f t="shared" si="12"/>
        <v>ІІІ ур</v>
      </c>
      <c r="AD16" s="1">
        <v>3</v>
      </c>
      <c r="AE16" s="1">
        <v>3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2</v>
      </c>
      <c r="AL16" s="6">
        <f t="shared" si="2"/>
        <v>19</v>
      </c>
      <c r="AM16" s="8">
        <f t="shared" si="3"/>
        <v>2.375</v>
      </c>
      <c r="AN16" s="11" t="str">
        <f t="shared" si="4"/>
        <v>ІІ ур</v>
      </c>
      <c r="AO16" s="1">
        <v>2</v>
      </c>
      <c r="AP16" s="1">
        <v>3</v>
      </c>
      <c r="AQ16" s="1">
        <v>3</v>
      </c>
      <c r="AR16" s="1">
        <v>3</v>
      </c>
      <c r="AS16" s="1">
        <v>2</v>
      </c>
      <c r="AT16" s="1">
        <v>3</v>
      </c>
      <c r="AU16" s="1">
        <v>3</v>
      </c>
      <c r="AV16" s="1">
        <v>3</v>
      </c>
      <c r="AW16" s="1">
        <v>2</v>
      </c>
      <c r="AX16" s="1">
        <v>3</v>
      </c>
      <c r="AY16" s="6">
        <f t="shared" si="13"/>
        <v>27</v>
      </c>
      <c r="AZ16" s="8">
        <f t="shared" si="14"/>
        <v>2.7</v>
      </c>
      <c r="BA16" s="11" t="str">
        <f t="shared" si="5"/>
        <v>ІІІ ур</v>
      </c>
      <c r="BB16" s="7">
        <f t="shared" si="15"/>
        <v>100</v>
      </c>
      <c r="BC16" s="9">
        <f t="shared" si="16"/>
        <v>2.6315789473684212</v>
      </c>
      <c r="BD16" s="11" t="str">
        <f t="shared" si="6"/>
        <v>ІІІ ур</v>
      </c>
    </row>
    <row r="17" spans="2:56" ht="15" customHeight="1" thickBot="1" x14ac:dyDescent="0.3">
      <c r="B17" s="1">
        <v>9</v>
      </c>
      <c r="C17" s="21" t="s">
        <v>130</v>
      </c>
      <c r="D17" s="1">
        <v>2</v>
      </c>
      <c r="E17" s="1">
        <v>3</v>
      </c>
      <c r="F17" s="1">
        <v>2</v>
      </c>
      <c r="G17" s="1">
        <v>3</v>
      </c>
      <c r="H17" s="1">
        <v>2</v>
      </c>
      <c r="I17" s="1">
        <v>3</v>
      </c>
      <c r="J17" s="1">
        <v>3</v>
      </c>
      <c r="K17" s="1">
        <v>3</v>
      </c>
      <c r="L17" s="6">
        <f t="shared" si="7"/>
        <v>21</v>
      </c>
      <c r="M17" s="8">
        <f t="shared" si="8"/>
        <v>2.625</v>
      </c>
      <c r="N17" s="11" t="str">
        <f t="shared" si="9"/>
        <v>ІІІ ур</v>
      </c>
      <c r="O17" s="1">
        <v>3</v>
      </c>
      <c r="P17" s="1">
        <v>2</v>
      </c>
      <c r="Q17" s="1">
        <v>3</v>
      </c>
      <c r="R17" s="1">
        <v>3</v>
      </c>
      <c r="S17" s="1">
        <v>2</v>
      </c>
      <c r="T17" s="1">
        <v>3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1">
        <v>3</v>
      </c>
      <c r="AA17" s="6">
        <f t="shared" si="10"/>
        <v>33</v>
      </c>
      <c r="AB17" s="8">
        <f t="shared" si="11"/>
        <v>2.75</v>
      </c>
      <c r="AC17" s="11" t="str">
        <f t="shared" si="12"/>
        <v>ІІІ ур</v>
      </c>
      <c r="AD17" s="1">
        <v>3</v>
      </c>
      <c r="AE17" s="1">
        <v>3</v>
      </c>
      <c r="AF17" s="1">
        <v>3</v>
      </c>
      <c r="AG17" s="1">
        <v>2</v>
      </c>
      <c r="AH17" s="1">
        <v>3</v>
      </c>
      <c r="AI17" s="1">
        <v>3</v>
      </c>
      <c r="AJ17" s="1">
        <v>2</v>
      </c>
      <c r="AK17" s="1">
        <v>2</v>
      </c>
      <c r="AL17" s="6">
        <f t="shared" si="2"/>
        <v>21</v>
      </c>
      <c r="AM17" s="8">
        <f t="shared" si="3"/>
        <v>2.625</v>
      </c>
      <c r="AN17" s="11" t="str">
        <f t="shared" si="4"/>
        <v>ІІІ ур</v>
      </c>
      <c r="AO17" s="1">
        <v>2</v>
      </c>
      <c r="AP17" s="1">
        <v>3</v>
      </c>
      <c r="AQ17" s="1">
        <v>2</v>
      </c>
      <c r="AR17" s="1">
        <v>2</v>
      </c>
      <c r="AS17" s="1">
        <v>2</v>
      </c>
      <c r="AT17" s="1">
        <v>2</v>
      </c>
      <c r="AU17" s="1">
        <v>2</v>
      </c>
      <c r="AV17" s="1">
        <v>2</v>
      </c>
      <c r="AW17" s="1">
        <v>2</v>
      </c>
      <c r="AX17" s="1">
        <v>2</v>
      </c>
      <c r="AY17" s="6">
        <f t="shared" si="13"/>
        <v>21</v>
      </c>
      <c r="AZ17" s="8">
        <f t="shared" si="14"/>
        <v>2.1</v>
      </c>
      <c r="BA17" s="11" t="str">
        <f t="shared" si="5"/>
        <v>ІІ ур</v>
      </c>
      <c r="BB17" s="7">
        <f t="shared" si="15"/>
        <v>96</v>
      </c>
      <c r="BC17" s="9">
        <f t="shared" si="16"/>
        <v>2.5263157894736841</v>
      </c>
      <c r="BD17" s="11" t="str">
        <f t="shared" si="6"/>
        <v>ІІ ур</v>
      </c>
    </row>
    <row r="18" spans="2:56" ht="16.5" thickBot="1" x14ac:dyDescent="0.3">
      <c r="B18" s="1">
        <v>10</v>
      </c>
      <c r="C18" s="21" t="s">
        <v>131</v>
      </c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2</v>
      </c>
      <c r="J18" s="1">
        <v>3</v>
      </c>
      <c r="K18" s="1">
        <v>3</v>
      </c>
      <c r="L18" s="6">
        <f t="shared" si="7"/>
        <v>23</v>
      </c>
      <c r="M18" s="8">
        <f t="shared" si="8"/>
        <v>2.875</v>
      </c>
      <c r="N18" s="11" t="str">
        <f t="shared" si="9"/>
        <v>ІІІ ур</v>
      </c>
      <c r="O18" s="1">
        <v>2</v>
      </c>
      <c r="P18" s="1">
        <v>3</v>
      </c>
      <c r="Q18" s="1">
        <v>2</v>
      </c>
      <c r="R18" s="1">
        <v>3</v>
      </c>
      <c r="S18" s="1">
        <v>3</v>
      </c>
      <c r="T18" s="1">
        <v>3</v>
      </c>
      <c r="U18" s="1">
        <v>3</v>
      </c>
      <c r="V18" s="1">
        <v>3</v>
      </c>
      <c r="W18" s="1">
        <v>3</v>
      </c>
      <c r="X18" s="1">
        <v>3</v>
      </c>
      <c r="Y18" s="1">
        <v>2</v>
      </c>
      <c r="Z18" s="1">
        <v>3</v>
      </c>
      <c r="AA18" s="6">
        <f t="shared" si="10"/>
        <v>33</v>
      </c>
      <c r="AB18" s="8">
        <f t="shared" si="11"/>
        <v>2.75</v>
      </c>
      <c r="AC18" s="11" t="str">
        <f t="shared" si="12"/>
        <v>ІІІ ур</v>
      </c>
      <c r="AD18" s="1">
        <v>2</v>
      </c>
      <c r="AE18" s="1">
        <v>2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6">
        <f t="shared" si="2"/>
        <v>16</v>
      </c>
      <c r="AM18" s="8">
        <f t="shared" si="3"/>
        <v>2</v>
      </c>
      <c r="AN18" s="11" t="str">
        <f t="shared" si="4"/>
        <v>ІІ ур</v>
      </c>
      <c r="AO18" s="1">
        <v>2</v>
      </c>
      <c r="AP18" s="1">
        <v>3</v>
      </c>
      <c r="AQ18" s="1">
        <v>3</v>
      </c>
      <c r="AR18" s="1">
        <v>2</v>
      </c>
      <c r="AS18" s="1">
        <v>3</v>
      </c>
      <c r="AT18" s="1">
        <v>2</v>
      </c>
      <c r="AU18" s="1">
        <v>3</v>
      </c>
      <c r="AV18" s="1">
        <v>3</v>
      </c>
      <c r="AW18" s="1">
        <v>2</v>
      </c>
      <c r="AX18" s="1">
        <v>3</v>
      </c>
      <c r="AY18" s="6">
        <f t="shared" si="13"/>
        <v>26</v>
      </c>
      <c r="AZ18" s="8">
        <f t="shared" si="14"/>
        <v>2.6</v>
      </c>
      <c r="BA18" s="11" t="str">
        <f t="shared" si="5"/>
        <v>ІІІ ур</v>
      </c>
      <c r="BB18" s="7">
        <f t="shared" si="15"/>
        <v>98</v>
      </c>
      <c r="BC18" s="9">
        <f t="shared" si="16"/>
        <v>2.5789473684210527</v>
      </c>
      <c r="BD18" s="11" t="str">
        <f t="shared" si="6"/>
        <v>ІІ ур</v>
      </c>
    </row>
    <row r="19" spans="2:56" ht="15" customHeight="1" thickBot="1" x14ac:dyDescent="0.3">
      <c r="B19" s="1">
        <v>11</v>
      </c>
      <c r="C19" s="21" t="s">
        <v>132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6">
        <f t="shared" si="7"/>
        <v>24</v>
      </c>
      <c r="M19" s="8">
        <f t="shared" si="8"/>
        <v>3</v>
      </c>
      <c r="N19" s="11" t="str">
        <f t="shared" si="9"/>
        <v>ІІІ ур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1">
        <v>2</v>
      </c>
      <c r="AA19" s="6">
        <f t="shared" si="10"/>
        <v>35</v>
      </c>
      <c r="AB19" s="8">
        <f t="shared" si="11"/>
        <v>2.9166666666666665</v>
      </c>
      <c r="AC19" s="11" t="str">
        <f t="shared" si="12"/>
        <v>ІІІ ур</v>
      </c>
      <c r="AD19" s="1">
        <v>3</v>
      </c>
      <c r="AE19" s="1">
        <v>3</v>
      </c>
      <c r="AF19" s="1">
        <v>3</v>
      </c>
      <c r="AG19" s="1">
        <v>3</v>
      </c>
      <c r="AH19" s="1">
        <v>3</v>
      </c>
      <c r="AI19" s="1">
        <v>2</v>
      </c>
      <c r="AJ19" s="1">
        <v>2</v>
      </c>
      <c r="AK19" s="1">
        <v>3</v>
      </c>
      <c r="AL19" s="6">
        <f t="shared" si="2"/>
        <v>22</v>
      </c>
      <c r="AM19" s="8">
        <f t="shared" si="3"/>
        <v>2.75</v>
      </c>
      <c r="AN19" s="11" t="str">
        <f t="shared" si="4"/>
        <v>ІІІ ур</v>
      </c>
      <c r="AO19" s="1">
        <v>3</v>
      </c>
      <c r="AP19" s="1">
        <v>3</v>
      </c>
      <c r="AQ19" s="1">
        <v>3</v>
      </c>
      <c r="AR19" s="1">
        <v>2</v>
      </c>
      <c r="AS19" s="1">
        <v>3</v>
      </c>
      <c r="AT19" s="1">
        <v>2</v>
      </c>
      <c r="AU19" s="1">
        <v>3</v>
      </c>
      <c r="AV19" s="1">
        <v>3</v>
      </c>
      <c r="AW19" s="1">
        <v>2</v>
      </c>
      <c r="AX19" s="1">
        <v>3</v>
      </c>
      <c r="AY19" s="6">
        <f t="shared" si="13"/>
        <v>27</v>
      </c>
      <c r="AZ19" s="8">
        <f t="shared" si="14"/>
        <v>2.7</v>
      </c>
      <c r="BA19" s="11" t="str">
        <f t="shared" si="5"/>
        <v>ІІІ ур</v>
      </c>
      <c r="BB19" s="7">
        <f t="shared" si="15"/>
        <v>108</v>
      </c>
      <c r="BC19" s="9">
        <f t="shared" si="16"/>
        <v>2.8421052631578947</v>
      </c>
      <c r="BD19" s="11" t="str">
        <f t="shared" si="6"/>
        <v>ІІІ ур</v>
      </c>
    </row>
    <row r="20" spans="2:56" ht="16.5" thickBot="1" x14ac:dyDescent="0.3">
      <c r="B20" s="1">
        <v>12</v>
      </c>
      <c r="C20" s="21" t="s">
        <v>133</v>
      </c>
      <c r="D20" s="1">
        <v>2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  <c r="J20" s="1">
        <v>3</v>
      </c>
      <c r="K20" s="1">
        <v>3</v>
      </c>
      <c r="L20" s="6">
        <f t="shared" si="7"/>
        <v>22</v>
      </c>
      <c r="M20" s="8">
        <f t="shared" si="8"/>
        <v>2.75</v>
      </c>
      <c r="N20" s="11" t="str">
        <f t="shared" si="9"/>
        <v>ІІІ ур</v>
      </c>
      <c r="O20" s="1">
        <v>2</v>
      </c>
      <c r="P20" s="1">
        <v>3</v>
      </c>
      <c r="Q20" s="1">
        <v>3</v>
      </c>
      <c r="R20" s="1">
        <v>3</v>
      </c>
      <c r="S20" s="1">
        <v>2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2</v>
      </c>
      <c r="Z20" s="1">
        <v>2</v>
      </c>
      <c r="AA20" s="6">
        <f t="shared" si="10"/>
        <v>32</v>
      </c>
      <c r="AB20" s="8">
        <f t="shared" si="11"/>
        <v>2.6666666666666665</v>
      </c>
      <c r="AC20" s="11" t="str">
        <f t="shared" si="12"/>
        <v>ІІІ ур</v>
      </c>
      <c r="AD20" s="1">
        <v>3</v>
      </c>
      <c r="AE20" s="1">
        <v>3</v>
      </c>
      <c r="AF20" s="1">
        <v>3</v>
      </c>
      <c r="AG20" s="1">
        <v>2</v>
      </c>
      <c r="AH20" s="1">
        <v>3</v>
      </c>
      <c r="AI20" s="1">
        <v>3</v>
      </c>
      <c r="AJ20" s="1">
        <v>3</v>
      </c>
      <c r="AK20" s="1">
        <v>2</v>
      </c>
      <c r="AL20" s="6"/>
      <c r="AM20" s="8">
        <f t="shared" si="3"/>
        <v>2.75</v>
      </c>
      <c r="AN20" s="11" t="str">
        <f t="shared" si="4"/>
        <v>ІІІ ур</v>
      </c>
      <c r="AO20" s="1">
        <v>3</v>
      </c>
      <c r="AP20" s="1">
        <v>3</v>
      </c>
      <c r="AQ20" s="1">
        <v>3</v>
      </c>
      <c r="AR20" s="1">
        <v>2</v>
      </c>
      <c r="AS20" s="1">
        <v>3</v>
      </c>
      <c r="AT20" s="1">
        <v>2</v>
      </c>
      <c r="AU20" s="1">
        <v>3</v>
      </c>
      <c r="AV20" s="1">
        <v>3</v>
      </c>
      <c r="AW20" s="1">
        <v>2</v>
      </c>
      <c r="AX20" s="1">
        <v>3</v>
      </c>
      <c r="AY20" s="6">
        <f t="shared" si="13"/>
        <v>27</v>
      </c>
      <c r="AZ20" s="8">
        <f t="shared" si="14"/>
        <v>2.7</v>
      </c>
      <c r="BA20" s="11" t="str">
        <f t="shared" si="5"/>
        <v>ІІІ ур</v>
      </c>
      <c r="BB20" s="7">
        <f t="shared" si="15"/>
        <v>81</v>
      </c>
      <c r="BC20" s="9">
        <f t="shared" si="16"/>
        <v>2.1315789473684212</v>
      </c>
      <c r="BD20" s="11" t="str">
        <f t="shared" si="6"/>
        <v>ІІ ур</v>
      </c>
    </row>
    <row r="21" spans="2:56" ht="15" customHeight="1" thickBot="1" x14ac:dyDescent="0.3">
      <c r="B21" s="1">
        <v>13</v>
      </c>
      <c r="C21" s="21" t="s">
        <v>134</v>
      </c>
      <c r="D21" s="1">
        <v>3</v>
      </c>
      <c r="E21" s="1">
        <v>3</v>
      </c>
      <c r="F21" s="1">
        <v>3</v>
      </c>
      <c r="G21" s="1">
        <v>2</v>
      </c>
      <c r="H21" s="1">
        <v>3</v>
      </c>
      <c r="I21" s="1">
        <v>3</v>
      </c>
      <c r="J21" s="1">
        <v>3</v>
      </c>
      <c r="K21" s="1">
        <v>2</v>
      </c>
      <c r="L21" s="6">
        <f t="shared" si="7"/>
        <v>22</v>
      </c>
      <c r="M21" s="8">
        <f t="shared" si="8"/>
        <v>2.75</v>
      </c>
      <c r="N21" s="11" t="str">
        <f t="shared" si="9"/>
        <v>ІІІ ур</v>
      </c>
      <c r="O21" s="1">
        <v>3</v>
      </c>
      <c r="P21" s="1">
        <v>3</v>
      </c>
      <c r="Q21" s="1">
        <v>3</v>
      </c>
      <c r="R21" s="1">
        <v>2</v>
      </c>
      <c r="S21" s="1">
        <v>3</v>
      </c>
      <c r="T21" s="1">
        <v>3</v>
      </c>
      <c r="U21" s="1">
        <v>3</v>
      </c>
      <c r="V21" s="1">
        <v>2</v>
      </c>
      <c r="W21" s="1">
        <v>3</v>
      </c>
      <c r="X21" s="1">
        <v>3</v>
      </c>
      <c r="Y21" s="1">
        <v>3</v>
      </c>
      <c r="Z21" s="1">
        <v>3</v>
      </c>
      <c r="AA21" s="6">
        <f t="shared" si="10"/>
        <v>34</v>
      </c>
      <c r="AB21" s="8">
        <f t="shared" si="11"/>
        <v>2.8333333333333335</v>
      </c>
      <c r="AC21" s="11" t="str">
        <f t="shared" si="12"/>
        <v>ІІІ ур</v>
      </c>
      <c r="AD21" s="1">
        <v>3</v>
      </c>
      <c r="AE21" s="1">
        <v>3</v>
      </c>
      <c r="AF21" s="1">
        <v>3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6">
        <f t="shared" si="2"/>
        <v>19</v>
      </c>
      <c r="AM21" s="8">
        <f t="shared" si="3"/>
        <v>2.375</v>
      </c>
      <c r="AN21" s="11" t="str">
        <f t="shared" si="4"/>
        <v>ІІ ур</v>
      </c>
      <c r="AO21" s="1">
        <v>3</v>
      </c>
      <c r="AP21" s="1">
        <v>3</v>
      </c>
      <c r="AQ21" s="1">
        <v>3</v>
      </c>
      <c r="AR21" s="1">
        <v>2</v>
      </c>
      <c r="AS21" s="1">
        <v>2</v>
      </c>
      <c r="AT21" s="1">
        <v>2</v>
      </c>
      <c r="AU21" s="1">
        <v>2</v>
      </c>
      <c r="AV21" s="1">
        <v>2</v>
      </c>
      <c r="AW21" s="1">
        <v>2</v>
      </c>
      <c r="AX21" s="1">
        <v>2</v>
      </c>
      <c r="AY21" s="6">
        <f t="shared" si="13"/>
        <v>23</v>
      </c>
      <c r="AZ21" s="8">
        <f t="shared" si="14"/>
        <v>2.2999999999999998</v>
      </c>
      <c r="BA21" s="11" t="str">
        <f t="shared" si="5"/>
        <v>ІІ ур</v>
      </c>
      <c r="BB21" s="7">
        <f t="shared" si="15"/>
        <v>98</v>
      </c>
      <c r="BC21" s="9">
        <f t="shared" si="16"/>
        <v>2.5789473684210527</v>
      </c>
      <c r="BD21" s="11" t="str">
        <f t="shared" si="6"/>
        <v>ІІ ур</v>
      </c>
    </row>
    <row r="22" spans="2:56" ht="15" customHeight="1" thickBot="1" x14ac:dyDescent="0.3">
      <c r="B22" s="1">
        <v>14</v>
      </c>
      <c r="C22" s="21" t="s">
        <v>135</v>
      </c>
      <c r="D22" s="1">
        <v>2</v>
      </c>
      <c r="E22" s="1">
        <v>3</v>
      </c>
      <c r="F22" s="1">
        <v>3</v>
      </c>
      <c r="G22" s="1">
        <v>3</v>
      </c>
      <c r="H22" s="1">
        <v>3</v>
      </c>
      <c r="I22" s="1">
        <v>2</v>
      </c>
      <c r="J22" s="1">
        <v>3</v>
      </c>
      <c r="K22" s="1">
        <v>3</v>
      </c>
      <c r="L22" s="6">
        <f t="shared" si="7"/>
        <v>22</v>
      </c>
      <c r="M22" s="8">
        <f t="shared" si="8"/>
        <v>2.75</v>
      </c>
      <c r="N22" s="11" t="str">
        <f t="shared" si="9"/>
        <v>ІІІ ур</v>
      </c>
      <c r="O22" s="1">
        <v>3</v>
      </c>
      <c r="P22" s="1">
        <v>2</v>
      </c>
      <c r="Q22" s="1">
        <v>2</v>
      </c>
      <c r="R22" s="1">
        <v>3</v>
      </c>
      <c r="S22" s="1">
        <v>3</v>
      </c>
      <c r="T22" s="1">
        <v>3</v>
      </c>
      <c r="U22" s="1">
        <v>2</v>
      </c>
      <c r="V22" s="1">
        <v>3</v>
      </c>
      <c r="W22" s="1">
        <v>3</v>
      </c>
      <c r="X22" s="1">
        <v>3</v>
      </c>
      <c r="Y22" s="1">
        <v>3</v>
      </c>
      <c r="Z22" s="1">
        <v>3</v>
      </c>
      <c r="AA22" s="6">
        <f t="shared" si="10"/>
        <v>33</v>
      </c>
      <c r="AB22" s="8">
        <f t="shared" si="11"/>
        <v>2.75</v>
      </c>
      <c r="AC22" s="11" t="str">
        <f t="shared" si="12"/>
        <v>ІІІ ур</v>
      </c>
      <c r="AD22" s="1">
        <v>2</v>
      </c>
      <c r="AE22" s="1">
        <v>3</v>
      </c>
      <c r="AF22" s="1">
        <v>3</v>
      </c>
      <c r="AG22" s="1">
        <v>3</v>
      </c>
      <c r="AH22" s="1">
        <v>3</v>
      </c>
      <c r="AI22" s="1">
        <v>2</v>
      </c>
      <c r="AJ22" s="1">
        <v>3</v>
      </c>
      <c r="AK22" s="1">
        <v>2</v>
      </c>
      <c r="AL22" s="6">
        <f t="shared" si="2"/>
        <v>21</v>
      </c>
      <c r="AM22" s="8">
        <f t="shared" si="3"/>
        <v>2.625</v>
      </c>
      <c r="AN22" s="11" t="str">
        <f t="shared" si="4"/>
        <v>ІІІ ур</v>
      </c>
      <c r="AO22" s="1">
        <v>3</v>
      </c>
      <c r="AP22" s="1">
        <v>3</v>
      </c>
      <c r="AQ22" s="1">
        <v>3</v>
      </c>
      <c r="AR22" s="1">
        <v>2</v>
      </c>
      <c r="AS22" s="1">
        <v>2</v>
      </c>
      <c r="AT22" s="1">
        <v>3</v>
      </c>
      <c r="AU22" s="1">
        <v>2</v>
      </c>
      <c r="AV22" s="1">
        <v>3</v>
      </c>
      <c r="AW22" s="1">
        <v>3</v>
      </c>
      <c r="AX22" s="1">
        <v>3</v>
      </c>
      <c r="AY22" s="6">
        <f t="shared" si="13"/>
        <v>27</v>
      </c>
      <c r="AZ22" s="8">
        <f t="shared" si="14"/>
        <v>2.7</v>
      </c>
      <c r="BA22" s="11" t="str">
        <f t="shared" si="5"/>
        <v>ІІІ ур</v>
      </c>
      <c r="BB22" s="7">
        <f t="shared" si="15"/>
        <v>103</v>
      </c>
      <c r="BC22" s="9">
        <f t="shared" si="16"/>
        <v>2.7105263157894739</v>
      </c>
      <c r="BD22" s="11" t="str">
        <f t="shared" si="6"/>
        <v>ІІІ ур</v>
      </c>
    </row>
    <row r="23" spans="2:56" ht="16.5" thickBot="1" x14ac:dyDescent="0.3">
      <c r="B23" s="1">
        <v>15</v>
      </c>
      <c r="C23" s="21" t="s">
        <v>136</v>
      </c>
      <c r="D23" s="1">
        <v>3</v>
      </c>
      <c r="E23" s="1">
        <v>3</v>
      </c>
      <c r="F23" s="1">
        <v>3</v>
      </c>
      <c r="G23" s="1">
        <v>2</v>
      </c>
      <c r="H23" s="1">
        <v>2</v>
      </c>
      <c r="I23" s="1">
        <v>2</v>
      </c>
      <c r="J23" s="1">
        <v>3</v>
      </c>
      <c r="K23" s="1">
        <v>3</v>
      </c>
      <c r="L23" s="6">
        <f t="shared" si="7"/>
        <v>21</v>
      </c>
      <c r="M23" s="8">
        <f t="shared" si="8"/>
        <v>2.625</v>
      </c>
      <c r="N23" s="11" t="str">
        <f t="shared" si="9"/>
        <v>ІІІ ур</v>
      </c>
      <c r="O23" s="1">
        <v>2</v>
      </c>
      <c r="P23" s="1">
        <v>3</v>
      </c>
      <c r="Q23" s="1">
        <v>3</v>
      </c>
      <c r="R23" s="1">
        <v>3</v>
      </c>
      <c r="S23" s="1">
        <v>3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6">
        <f t="shared" si="10"/>
        <v>35</v>
      </c>
      <c r="AB23" s="8">
        <f t="shared" si="11"/>
        <v>2.9166666666666665</v>
      </c>
      <c r="AC23" s="11" t="str">
        <f t="shared" si="12"/>
        <v>ІІІ ур</v>
      </c>
      <c r="AD23" s="1">
        <v>3</v>
      </c>
      <c r="AE23" s="1">
        <v>3</v>
      </c>
      <c r="AF23" s="1">
        <v>3</v>
      </c>
      <c r="AG23" s="1">
        <v>3</v>
      </c>
      <c r="AH23" s="1">
        <v>2</v>
      </c>
      <c r="AI23" s="1">
        <v>3</v>
      </c>
      <c r="AJ23" s="1">
        <v>3</v>
      </c>
      <c r="AK23" s="1">
        <v>2</v>
      </c>
      <c r="AL23" s="6">
        <f t="shared" si="2"/>
        <v>22</v>
      </c>
      <c r="AM23" s="8">
        <f t="shared" si="3"/>
        <v>2.75</v>
      </c>
      <c r="AN23" s="11" t="str">
        <f t="shared" si="4"/>
        <v>ІІІ ур</v>
      </c>
      <c r="AO23" s="1">
        <v>3</v>
      </c>
      <c r="AP23" s="1">
        <v>3</v>
      </c>
      <c r="AQ23" s="1">
        <v>3</v>
      </c>
      <c r="AR23" s="1">
        <v>3</v>
      </c>
      <c r="AS23" s="1">
        <v>3</v>
      </c>
      <c r="AT23" s="1">
        <v>3</v>
      </c>
      <c r="AU23" s="1">
        <v>3</v>
      </c>
      <c r="AV23" s="1">
        <v>3</v>
      </c>
      <c r="AW23" s="1">
        <v>2</v>
      </c>
      <c r="AX23" s="1">
        <v>3</v>
      </c>
      <c r="AY23" s="6">
        <f t="shared" si="13"/>
        <v>29</v>
      </c>
      <c r="AZ23" s="8">
        <f t="shared" si="14"/>
        <v>2.9</v>
      </c>
      <c r="BA23" s="11" t="str">
        <f t="shared" si="5"/>
        <v>ІІІ ур</v>
      </c>
      <c r="BB23" s="7">
        <f t="shared" si="15"/>
        <v>107</v>
      </c>
      <c r="BC23" s="9">
        <f t="shared" si="16"/>
        <v>2.8157894736842106</v>
      </c>
      <c r="BD23" s="11" t="str">
        <f t="shared" si="6"/>
        <v>ІІІ ур</v>
      </c>
    </row>
    <row r="24" spans="2:56" ht="15" customHeight="1" thickBot="1" x14ac:dyDescent="0.3">
      <c r="B24" s="1">
        <v>16</v>
      </c>
      <c r="C24" s="21" t="s">
        <v>137</v>
      </c>
      <c r="D24" s="1">
        <v>2</v>
      </c>
      <c r="E24" s="1">
        <v>3</v>
      </c>
      <c r="F24" s="1">
        <v>3</v>
      </c>
      <c r="G24" s="1">
        <v>3</v>
      </c>
      <c r="H24" s="1">
        <v>3</v>
      </c>
      <c r="I24" s="1">
        <v>2</v>
      </c>
      <c r="J24" s="1">
        <v>3</v>
      </c>
      <c r="K24" s="1">
        <v>3</v>
      </c>
      <c r="L24" s="6">
        <f t="shared" si="7"/>
        <v>22</v>
      </c>
      <c r="M24" s="8">
        <f t="shared" si="8"/>
        <v>2.75</v>
      </c>
      <c r="N24" s="11" t="s">
        <v>155</v>
      </c>
      <c r="O24" s="1">
        <v>3</v>
      </c>
      <c r="P24" s="1">
        <v>2</v>
      </c>
      <c r="Q24" s="1">
        <v>3</v>
      </c>
      <c r="R24" s="1">
        <v>3</v>
      </c>
      <c r="S24" s="1">
        <v>3</v>
      </c>
      <c r="T24" s="1">
        <v>2</v>
      </c>
      <c r="U24" s="1">
        <v>3</v>
      </c>
      <c r="V24" s="1">
        <v>3</v>
      </c>
      <c r="W24" s="1">
        <v>3</v>
      </c>
      <c r="X24" s="1">
        <v>3</v>
      </c>
      <c r="Y24" s="1">
        <v>3</v>
      </c>
      <c r="Z24" s="1">
        <v>3</v>
      </c>
      <c r="AA24" s="6">
        <f t="shared" si="10"/>
        <v>34</v>
      </c>
      <c r="AB24" s="8">
        <f t="shared" si="11"/>
        <v>2.8333333333333335</v>
      </c>
      <c r="AC24" s="11" t="str">
        <f t="shared" si="12"/>
        <v>ІІІ ур</v>
      </c>
      <c r="AD24" s="1">
        <v>3</v>
      </c>
      <c r="AE24" s="1">
        <v>3</v>
      </c>
      <c r="AF24" s="1">
        <v>3</v>
      </c>
      <c r="AG24" s="1">
        <v>2</v>
      </c>
      <c r="AH24" s="1">
        <v>2</v>
      </c>
      <c r="AI24" s="1">
        <v>3</v>
      </c>
      <c r="AJ24" s="1">
        <v>3</v>
      </c>
      <c r="AK24" s="1">
        <v>3</v>
      </c>
      <c r="AL24" s="6">
        <f t="shared" si="2"/>
        <v>22</v>
      </c>
      <c r="AM24" s="8">
        <f t="shared" si="3"/>
        <v>2.75</v>
      </c>
      <c r="AN24" s="11" t="str">
        <f t="shared" si="4"/>
        <v>ІІІ ур</v>
      </c>
      <c r="AO24" s="1">
        <v>3</v>
      </c>
      <c r="AP24" s="1">
        <v>3</v>
      </c>
      <c r="AQ24" s="1">
        <v>3</v>
      </c>
      <c r="AR24" s="1">
        <v>3</v>
      </c>
      <c r="AS24" s="1">
        <v>3</v>
      </c>
      <c r="AT24" s="1">
        <v>3</v>
      </c>
      <c r="AU24" s="1">
        <v>3</v>
      </c>
      <c r="AV24" s="1">
        <v>2</v>
      </c>
      <c r="AW24" s="1">
        <v>2</v>
      </c>
      <c r="AX24" s="1">
        <v>3</v>
      </c>
      <c r="AY24" s="6">
        <f t="shared" si="13"/>
        <v>28</v>
      </c>
      <c r="AZ24" s="8">
        <f t="shared" si="14"/>
        <v>2.8</v>
      </c>
      <c r="BA24" s="11" t="str">
        <f t="shared" si="5"/>
        <v>ІІІ ур</v>
      </c>
      <c r="BB24" s="7">
        <f t="shared" si="15"/>
        <v>106</v>
      </c>
      <c r="BC24" s="9">
        <f t="shared" si="16"/>
        <v>2.7894736842105261</v>
      </c>
      <c r="BD24" s="11" t="str">
        <f t="shared" si="6"/>
        <v>ІІІ ур</v>
      </c>
    </row>
    <row r="25" spans="2:56" ht="16.5" thickBot="1" x14ac:dyDescent="0.3">
      <c r="B25" s="1">
        <v>17</v>
      </c>
      <c r="C25" s="21" t="s">
        <v>138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6">
        <f t="shared" si="7"/>
        <v>24</v>
      </c>
      <c r="M25" s="8">
        <f t="shared" si="8"/>
        <v>3</v>
      </c>
      <c r="N25" s="11" t="str">
        <f t="shared" si="9"/>
        <v>ІІІ ур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2</v>
      </c>
      <c r="Z25" s="1">
        <v>2</v>
      </c>
      <c r="AA25" s="6">
        <f t="shared" si="10"/>
        <v>34</v>
      </c>
      <c r="AB25" s="8">
        <f t="shared" si="11"/>
        <v>2.8333333333333335</v>
      </c>
      <c r="AC25" s="11" t="str">
        <f t="shared" si="12"/>
        <v>ІІІ ур</v>
      </c>
      <c r="AD25" s="1">
        <v>3</v>
      </c>
      <c r="AE25" s="1">
        <v>2</v>
      </c>
      <c r="AF25" s="1">
        <v>2</v>
      </c>
      <c r="AG25" s="1">
        <v>3</v>
      </c>
      <c r="AH25" s="1">
        <v>3</v>
      </c>
      <c r="AI25" s="1">
        <v>3</v>
      </c>
      <c r="AJ25" s="1">
        <v>3</v>
      </c>
      <c r="AK25" s="1">
        <v>3</v>
      </c>
      <c r="AL25" s="6">
        <f t="shared" si="2"/>
        <v>22</v>
      </c>
      <c r="AM25" s="8">
        <f t="shared" si="3"/>
        <v>2.75</v>
      </c>
      <c r="AN25" s="11" t="str">
        <f t="shared" si="4"/>
        <v>ІІІ ур</v>
      </c>
      <c r="AO25" s="1">
        <v>3</v>
      </c>
      <c r="AP25" s="1">
        <v>3</v>
      </c>
      <c r="AQ25" s="1">
        <v>2</v>
      </c>
      <c r="AR25" s="1">
        <v>3</v>
      </c>
      <c r="AS25" s="1">
        <v>2</v>
      </c>
      <c r="AT25" s="1">
        <v>3</v>
      </c>
      <c r="AU25" s="1">
        <v>3</v>
      </c>
      <c r="AV25" s="1">
        <v>2</v>
      </c>
      <c r="AW25" s="1">
        <v>3</v>
      </c>
      <c r="AX25" s="1">
        <v>2</v>
      </c>
      <c r="AY25" s="6">
        <f t="shared" si="13"/>
        <v>26</v>
      </c>
      <c r="AZ25" s="8">
        <f t="shared" si="14"/>
        <v>2.6</v>
      </c>
      <c r="BA25" s="11" t="str">
        <f t="shared" si="5"/>
        <v>ІІІ ур</v>
      </c>
      <c r="BB25" s="7">
        <f t="shared" si="15"/>
        <v>106</v>
      </c>
      <c r="BC25" s="9">
        <f t="shared" si="16"/>
        <v>2.7894736842105261</v>
      </c>
      <c r="BD25" s="11" t="str">
        <f t="shared" si="6"/>
        <v>ІІІ ур</v>
      </c>
    </row>
    <row r="26" spans="2:56" ht="15" customHeight="1" thickBot="1" x14ac:dyDescent="0.3">
      <c r="B26" s="1">
        <v>18</v>
      </c>
      <c r="C26" s="21" t="s">
        <v>139</v>
      </c>
      <c r="D26" s="1">
        <v>3</v>
      </c>
      <c r="E26" s="1">
        <v>2</v>
      </c>
      <c r="F26" s="1">
        <v>3</v>
      </c>
      <c r="G26" s="1">
        <v>2</v>
      </c>
      <c r="H26" s="1">
        <v>3</v>
      </c>
      <c r="I26" s="1">
        <v>3</v>
      </c>
      <c r="J26" s="1">
        <v>3</v>
      </c>
      <c r="K26" s="1">
        <v>3</v>
      </c>
      <c r="L26" s="6">
        <f t="shared" si="7"/>
        <v>22</v>
      </c>
      <c r="M26" s="8">
        <f t="shared" si="8"/>
        <v>2.75</v>
      </c>
      <c r="N26" s="11" t="str">
        <f t="shared" si="9"/>
        <v>ІІІ ур</v>
      </c>
      <c r="O26" s="1">
        <v>3</v>
      </c>
      <c r="P26" s="1">
        <v>3</v>
      </c>
      <c r="Q26" s="1">
        <v>3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2</v>
      </c>
      <c r="X26" s="1">
        <v>3</v>
      </c>
      <c r="Y26" s="1">
        <v>3</v>
      </c>
      <c r="Z26" s="1">
        <v>3</v>
      </c>
      <c r="AA26" s="6">
        <f t="shared" si="10"/>
        <v>35</v>
      </c>
      <c r="AB26" s="8">
        <f t="shared" si="11"/>
        <v>2.9166666666666665</v>
      </c>
      <c r="AC26" s="11" t="str">
        <f t="shared" si="12"/>
        <v>ІІІ ур</v>
      </c>
      <c r="AD26" s="1">
        <v>3</v>
      </c>
      <c r="AE26" s="1">
        <v>3</v>
      </c>
      <c r="AF26" s="1">
        <v>3</v>
      </c>
      <c r="AG26" s="1">
        <v>2</v>
      </c>
      <c r="AH26" s="1">
        <v>2</v>
      </c>
      <c r="AI26" s="1">
        <v>3</v>
      </c>
      <c r="AJ26" s="1">
        <v>3</v>
      </c>
      <c r="AK26" s="1">
        <v>3</v>
      </c>
      <c r="AL26" s="6">
        <f t="shared" si="2"/>
        <v>22</v>
      </c>
      <c r="AM26" s="8">
        <f t="shared" si="3"/>
        <v>2.75</v>
      </c>
      <c r="AN26" s="11" t="str">
        <f t="shared" si="4"/>
        <v>ІІІ ур</v>
      </c>
      <c r="AO26" s="1">
        <v>3</v>
      </c>
      <c r="AP26" s="1">
        <v>3</v>
      </c>
      <c r="AQ26" s="1">
        <v>2</v>
      </c>
      <c r="AR26" s="1">
        <v>3</v>
      </c>
      <c r="AS26" s="1">
        <v>3</v>
      </c>
      <c r="AT26" s="1">
        <v>2</v>
      </c>
      <c r="AU26" s="1">
        <v>3</v>
      </c>
      <c r="AV26" s="1">
        <v>3</v>
      </c>
      <c r="AW26" s="1">
        <v>3</v>
      </c>
      <c r="AX26" s="1">
        <v>3</v>
      </c>
      <c r="AY26" s="6">
        <f t="shared" si="13"/>
        <v>28</v>
      </c>
      <c r="AZ26" s="8">
        <f t="shared" si="14"/>
        <v>2.8</v>
      </c>
      <c r="BA26" s="11" t="str">
        <f t="shared" si="5"/>
        <v>ІІІ ур</v>
      </c>
      <c r="BB26" s="7">
        <f t="shared" si="15"/>
        <v>107</v>
      </c>
      <c r="BC26" s="9">
        <f t="shared" si="16"/>
        <v>2.8157894736842106</v>
      </c>
      <c r="BD26" s="11" t="str">
        <f t="shared" si="6"/>
        <v>ІІІ ур</v>
      </c>
    </row>
    <row r="27" spans="2:56" ht="16.5" thickBot="1" x14ac:dyDescent="0.3">
      <c r="B27" s="1">
        <v>19</v>
      </c>
      <c r="C27" s="21" t="s">
        <v>140</v>
      </c>
      <c r="D27" s="1">
        <v>3</v>
      </c>
      <c r="E27" s="1">
        <v>3</v>
      </c>
      <c r="F27" s="1">
        <v>3</v>
      </c>
      <c r="G27" s="1">
        <v>2</v>
      </c>
      <c r="H27" s="1">
        <v>3</v>
      </c>
      <c r="I27" s="1">
        <v>2</v>
      </c>
      <c r="J27" s="1">
        <v>3</v>
      </c>
      <c r="K27" s="1">
        <v>3</v>
      </c>
      <c r="L27" s="6">
        <f t="shared" si="7"/>
        <v>22</v>
      </c>
      <c r="M27" s="8">
        <f t="shared" si="8"/>
        <v>2.75</v>
      </c>
      <c r="N27" s="11" t="str">
        <f t="shared" si="9"/>
        <v>ІІІ ур</v>
      </c>
      <c r="O27" s="1">
        <v>3</v>
      </c>
      <c r="P27" s="1">
        <v>3</v>
      </c>
      <c r="Q27" s="1">
        <v>3</v>
      </c>
      <c r="R27" s="1">
        <v>2</v>
      </c>
      <c r="S27" s="1">
        <v>2</v>
      </c>
      <c r="T27" s="1">
        <v>2</v>
      </c>
      <c r="U27" s="1">
        <v>2</v>
      </c>
      <c r="V27" s="1">
        <v>2</v>
      </c>
      <c r="W27" s="1">
        <v>3</v>
      </c>
      <c r="X27" s="1">
        <v>2</v>
      </c>
      <c r="Y27" s="1">
        <v>2</v>
      </c>
      <c r="Z27" s="1">
        <v>2</v>
      </c>
      <c r="AA27" s="6">
        <f t="shared" si="10"/>
        <v>28</v>
      </c>
      <c r="AB27" s="8">
        <f t="shared" si="11"/>
        <v>2.3333333333333335</v>
      </c>
      <c r="AC27" s="11" t="str">
        <f t="shared" si="12"/>
        <v>ІІ ур</v>
      </c>
      <c r="AD27" s="1">
        <v>3</v>
      </c>
      <c r="AE27" s="1">
        <v>3</v>
      </c>
      <c r="AF27" s="1">
        <v>3</v>
      </c>
      <c r="AG27" s="1">
        <v>3</v>
      </c>
      <c r="AH27" s="1">
        <v>3</v>
      </c>
      <c r="AI27" s="1">
        <v>3</v>
      </c>
      <c r="AJ27" s="1">
        <v>2</v>
      </c>
      <c r="AK27" s="1">
        <v>2</v>
      </c>
      <c r="AL27" s="6">
        <f t="shared" si="2"/>
        <v>22</v>
      </c>
      <c r="AM27" s="8">
        <f t="shared" si="3"/>
        <v>2.75</v>
      </c>
      <c r="AN27" s="11" t="str">
        <f t="shared" si="4"/>
        <v>ІІІ ур</v>
      </c>
      <c r="AO27" s="1">
        <v>3</v>
      </c>
      <c r="AP27" s="1">
        <v>3</v>
      </c>
      <c r="AQ27" s="1">
        <v>3</v>
      </c>
      <c r="AR27" s="1">
        <v>2</v>
      </c>
      <c r="AS27" s="1">
        <v>3</v>
      </c>
      <c r="AT27" s="1">
        <v>2</v>
      </c>
      <c r="AU27" s="1">
        <v>3</v>
      </c>
      <c r="AV27" s="1">
        <v>2</v>
      </c>
      <c r="AW27" s="1">
        <v>2</v>
      </c>
      <c r="AX27" s="1">
        <v>3</v>
      </c>
      <c r="AY27" s="6">
        <f t="shared" si="13"/>
        <v>26</v>
      </c>
      <c r="AZ27" s="8">
        <f t="shared" si="14"/>
        <v>2.6</v>
      </c>
      <c r="BA27" s="11" t="str">
        <f t="shared" si="5"/>
        <v>ІІІ ур</v>
      </c>
      <c r="BB27" s="7">
        <f t="shared" si="15"/>
        <v>98</v>
      </c>
      <c r="BC27" s="9">
        <f t="shared" si="16"/>
        <v>2.5789473684210527</v>
      </c>
      <c r="BD27" s="11" t="str">
        <f t="shared" si="6"/>
        <v>ІІ ур</v>
      </c>
    </row>
    <row r="28" spans="2:56" ht="15" customHeight="1" thickBot="1" x14ac:dyDescent="0.3">
      <c r="B28" s="1">
        <v>20</v>
      </c>
      <c r="C28" s="21" t="s">
        <v>141</v>
      </c>
      <c r="D28" s="1">
        <v>2</v>
      </c>
      <c r="E28" s="1">
        <v>3</v>
      </c>
      <c r="F28" s="1">
        <v>3</v>
      </c>
      <c r="G28" s="1">
        <v>3</v>
      </c>
      <c r="H28" s="1">
        <v>2</v>
      </c>
      <c r="I28" s="1">
        <v>3</v>
      </c>
      <c r="J28" s="1">
        <v>3</v>
      </c>
      <c r="K28" s="1">
        <v>3</v>
      </c>
      <c r="L28" s="6">
        <f t="shared" si="7"/>
        <v>22</v>
      </c>
      <c r="M28" s="8">
        <f t="shared" si="8"/>
        <v>2.75</v>
      </c>
      <c r="N28" s="11" t="str">
        <f t="shared" si="9"/>
        <v>ІІІ ур</v>
      </c>
      <c r="O28" s="1">
        <v>3</v>
      </c>
      <c r="P28" s="1">
        <v>3</v>
      </c>
      <c r="Q28" s="1">
        <v>3</v>
      </c>
      <c r="R28" s="1">
        <v>3</v>
      </c>
      <c r="S28" s="1">
        <v>3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1">
        <v>2</v>
      </c>
      <c r="AA28" s="6">
        <f t="shared" si="10"/>
        <v>35</v>
      </c>
      <c r="AB28" s="8">
        <f t="shared" si="11"/>
        <v>2.9166666666666665</v>
      </c>
      <c r="AC28" s="11" t="str">
        <f t="shared" si="12"/>
        <v>ІІІ ур</v>
      </c>
      <c r="AD28" s="1">
        <v>2</v>
      </c>
      <c r="AE28" s="1">
        <v>3</v>
      </c>
      <c r="AF28" s="1">
        <v>3</v>
      </c>
      <c r="AG28" s="1">
        <v>3</v>
      </c>
      <c r="AH28" s="1">
        <v>3</v>
      </c>
      <c r="AI28" s="1">
        <v>2</v>
      </c>
      <c r="AJ28" s="1">
        <v>3</v>
      </c>
      <c r="AK28" s="1">
        <v>3</v>
      </c>
      <c r="AL28" s="6">
        <f t="shared" si="2"/>
        <v>22</v>
      </c>
      <c r="AM28" s="8">
        <f t="shared" si="3"/>
        <v>2.75</v>
      </c>
      <c r="AN28" s="11" t="str">
        <f t="shared" si="4"/>
        <v>ІІІ ур</v>
      </c>
      <c r="AO28" s="1">
        <v>2</v>
      </c>
      <c r="AP28" s="1">
        <v>2</v>
      </c>
      <c r="AQ28" s="1">
        <v>3</v>
      </c>
      <c r="AR28" s="1">
        <v>3</v>
      </c>
      <c r="AS28" s="1">
        <v>3</v>
      </c>
      <c r="AT28" s="1">
        <v>2</v>
      </c>
      <c r="AU28" s="1">
        <v>3</v>
      </c>
      <c r="AV28" s="1">
        <v>3</v>
      </c>
      <c r="AW28" s="1">
        <v>2</v>
      </c>
      <c r="AX28" s="1">
        <v>3</v>
      </c>
      <c r="AY28" s="6">
        <f t="shared" si="13"/>
        <v>26</v>
      </c>
      <c r="AZ28" s="8">
        <f t="shared" si="14"/>
        <v>2.6</v>
      </c>
      <c r="BA28" s="11" t="str">
        <f t="shared" si="5"/>
        <v>ІІІ ур</v>
      </c>
      <c r="BB28" s="7">
        <f t="shared" si="15"/>
        <v>105</v>
      </c>
      <c r="BC28" s="9">
        <f t="shared" si="16"/>
        <v>2.763157894736842</v>
      </c>
      <c r="BD28" s="11" t="str">
        <f t="shared" si="6"/>
        <v>ІІІ ур</v>
      </c>
    </row>
    <row r="29" spans="2:56" ht="16.5" thickBot="1" x14ac:dyDescent="0.3">
      <c r="B29" s="1">
        <v>21</v>
      </c>
      <c r="C29" s="21" t="s">
        <v>142</v>
      </c>
      <c r="D29" s="1">
        <v>3</v>
      </c>
      <c r="E29" s="1">
        <v>3</v>
      </c>
      <c r="F29" s="1">
        <v>3</v>
      </c>
      <c r="G29" s="1">
        <v>2</v>
      </c>
      <c r="H29" s="1">
        <v>3</v>
      </c>
      <c r="I29" s="1">
        <v>3</v>
      </c>
      <c r="J29" s="1">
        <v>3</v>
      </c>
      <c r="K29" s="1">
        <v>3</v>
      </c>
      <c r="L29" s="6">
        <f t="shared" si="7"/>
        <v>23</v>
      </c>
      <c r="M29" s="8">
        <f t="shared" si="8"/>
        <v>2.875</v>
      </c>
      <c r="N29" s="11" t="str">
        <f t="shared" si="9"/>
        <v>ІІІ ур</v>
      </c>
      <c r="O29" s="1">
        <v>3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2</v>
      </c>
      <c r="Z29" s="1">
        <v>3</v>
      </c>
      <c r="AA29" s="6">
        <f t="shared" si="10"/>
        <v>35</v>
      </c>
      <c r="AB29" s="8">
        <f t="shared" si="11"/>
        <v>2.9166666666666665</v>
      </c>
      <c r="AC29" s="11" t="str">
        <f t="shared" si="12"/>
        <v>ІІІ ур</v>
      </c>
      <c r="AD29" s="1">
        <v>2</v>
      </c>
      <c r="AE29" s="1">
        <v>3</v>
      </c>
      <c r="AF29" s="1">
        <v>3</v>
      </c>
      <c r="AG29" s="1">
        <v>3</v>
      </c>
      <c r="AH29" s="1">
        <v>3</v>
      </c>
      <c r="AI29" s="1">
        <v>3</v>
      </c>
      <c r="AJ29" s="1">
        <v>3</v>
      </c>
      <c r="AK29" s="1">
        <v>3</v>
      </c>
      <c r="AL29" s="6">
        <f t="shared" si="2"/>
        <v>23</v>
      </c>
      <c r="AM29" s="8">
        <f t="shared" si="3"/>
        <v>2.875</v>
      </c>
      <c r="AN29" s="11" t="str">
        <f t="shared" si="4"/>
        <v>ІІІ ур</v>
      </c>
      <c r="AO29" s="1">
        <v>3</v>
      </c>
      <c r="AP29" s="1">
        <v>3</v>
      </c>
      <c r="AQ29" s="1">
        <v>3</v>
      </c>
      <c r="AR29" s="1">
        <v>2</v>
      </c>
      <c r="AS29" s="1">
        <v>3</v>
      </c>
      <c r="AT29" s="1">
        <v>3</v>
      </c>
      <c r="AU29" s="1">
        <v>3</v>
      </c>
      <c r="AV29" s="1">
        <v>3</v>
      </c>
      <c r="AW29" s="1">
        <v>3</v>
      </c>
      <c r="AX29" s="1">
        <v>2</v>
      </c>
      <c r="AY29" s="6">
        <f t="shared" si="13"/>
        <v>28</v>
      </c>
      <c r="AZ29" s="8">
        <f t="shared" si="14"/>
        <v>2.8</v>
      </c>
      <c r="BA29" s="11" t="str">
        <f t="shared" si="5"/>
        <v>ІІІ ур</v>
      </c>
      <c r="BB29" s="7">
        <f t="shared" si="15"/>
        <v>109</v>
      </c>
      <c r="BC29" s="9">
        <f t="shared" si="16"/>
        <v>2.8684210526315788</v>
      </c>
      <c r="BD29" s="11" t="str">
        <f t="shared" si="6"/>
        <v>ІІІ ур</v>
      </c>
    </row>
    <row r="30" spans="2:56" ht="15" customHeight="1" thickBot="1" x14ac:dyDescent="0.3">
      <c r="B30" s="1">
        <v>22</v>
      </c>
      <c r="C30" s="21" t="s">
        <v>143</v>
      </c>
      <c r="D30" s="1">
        <v>3</v>
      </c>
      <c r="E30" s="1">
        <v>3</v>
      </c>
      <c r="F30" s="1">
        <v>3</v>
      </c>
      <c r="G30" s="1">
        <v>2</v>
      </c>
      <c r="H30" s="1">
        <v>3</v>
      </c>
      <c r="I30" s="1">
        <v>2</v>
      </c>
      <c r="J30" s="1">
        <v>3</v>
      </c>
      <c r="K30" s="1">
        <v>3</v>
      </c>
      <c r="L30" s="6">
        <f t="shared" si="7"/>
        <v>22</v>
      </c>
      <c r="M30" s="8">
        <f t="shared" si="8"/>
        <v>2.75</v>
      </c>
      <c r="N30" s="11" t="str">
        <f t="shared" si="9"/>
        <v>ІІІ ур</v>
      </c>
      <c r="O30" s="1">
        <v>3</v>
      </c>
      <c r="P30" s="1">
        <v>2</v>
      </c>
      <c r="Q30" s="1">
        <v>3</v>
      </c>
      <c r="R30" s="1">
        <v>3</v>
      </c>
      <c r="S30" s="1">
        <v>3</v>
      </c>
      <c r="T30" s="1">
        <v>3</v>
      </c>
      <c r="U30" s="1">
        <v>2</v>
      </c>
      <c r="V30" s="1">
        <v>3</v>
      </c>
      <c r="W30" s="1">
        <v>3</v>
      </c>
      <c r="X30" s="1">
        <v>3</v>
      </c>
      <c r="Y30" s="1">
        <v>2</v>
      </c>
      <c r="Z30" s="1">
        <v>3</v>
      </c>
      <c r="AA30" s="6">
        <f t="shared" si="10"/>
        <v>33</v>
      </c>
      <c r="AB30" s="8">
        <f t="shared" si="11"/>
        <v>2.75</v>
      </c>
      <c r="AC30" s="11" t="str">
        <f t="shared" si="12"/>
        <v>ІІІ ур</v>
      </c>
      <c r="AD30" s="1">
        <v>3</v>
      </c>
      <c r="AE30" s="1">
        <v>3</v>
      </c>
      <c r="AF30" s="1">
        <v>3</v>
      </c>
      <c r="AG30" s="1">
        <v>2</v>
      </c>
      <c r="AH30" s="1">
        <v>3</v>
      </c>
      <c r="AI30" s="1">
        <v>2</v>
      </c>
      <c r="AJ30" s="1">
        <v>3</v>
      </c>
      <c r="AK30" s="1">
        <v>3</v>
      </c>
      <c r="AL30" s="6">
        <f t="shared" si="2"/>
        <v>22</v>
      </c>
      <c r="AM30" s="8">
        <f t="shared" si="3"/>
        <v>2.75</v>
      </c>
      <c r="AN30" s="11" t="str">
        <f t="shared" si="4"/>
        <v>ІІІ ур</v>
      </c>
      <c r="AO30" s="1">
        <v>2</v>
      </c>
      <c r="AP30" s="1">
        <v>2</v>
      </c>
      <c r="AQ30" s="1">
        <v>2</v>
      </c>
      <c r="AR30" s="1">
        <v>2</v>
      </c>
      <c r="AS30" s="1">
        <v>2</v>
      </c>
      <c r="AT30" s="1">
        <v>2</v>
      </c>
      <c r="AU30" s="1">
        <v>2</v>
      </c>
      <c r="AV30" s="1">
        <v>3</v>
      </c>
      <c r="AW30" s="1">
        <v>2</v>
      </c>
      <c r="AX30" s="1">
        <v>2</v>
      </c>
      <c r="AY30" s="6">
        <f t="shared" si="13"/>
        <v>21</v>
      </c>
      <c r="AZ30" s="8">
        <f t="shared" si="14"/>
        <v>2.1</v>
      </c>
      <c r="BA30" s="11" t="str">
        <f t="shared" si="5"/>
        <v>ІІ ур</v>
      </c>
      <c r="BB30" s="7">
        <f t="shared" si="15"/>
        <v>98</v>
      </c>
      <c r="BC30" s="9">
        <f t="shared" si="16"/>
        <v>2.5789473684210527</v>
      </c>
      <c r="BD30" s="11" t="str">
        <f t="shared" si="6"/>
        <v>ІІ ур</v>
      </c>
    </row>
    <row r="31" spans="2:56" ht="16.5" thickBot="1" x14ac:dyDescent="0.3">
      <c r="B31" s="1">
        <v>23</v>
      </c>
      <c r="C31" s="21" t="s">
        <v>144</v>
      </c>
      <c r="D31" s="1">
        <v>2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6">
        <f t="shared" si="7"/>
        <v>16</v>
      </c>
      <c r="M31" s="8">
        <f t="shared" si="8"/>
        <v>2</v>
      </c>
      <c r="N31" s="11" t="str">
        <f t="shared" si="9"/>
        <v>ІІ ур</v>
      </c>
      <c r="O31" s="1">
        <v>3</v>
      </c>
      <c r="P31" s="1">
        <v>2</v>
      </c>
      <c r="Q31" s="1">
        <v>2</v>
      </c>
      <c r="R31" s="1">
        <v>2</v>
      </c>
      <c r="S31" s="1">
        <v>2</v>
      </c>
      <c r="T31" s="1">
        <v>2</v>
      </c>
      <c r="U31" s="1">
        <v>2</v>
      </c>
      <c r="V31" s="1">
        <v>2</v>
      </c>
      <c r="W31" s="1">
        <v>2</v>
      </c>
      <c r="X31" s="1">
        <v>2</v>
      </c>
      <c r="Y31" s="1">
        <v>2</v>
      </c>
      <c r="Z31" s="1">
        <v>2</v>
      </c>
      <c r="AA31" s="6">
        <f t="shared" si="10"/>
        <v>25</v>
      </c>
      <c r="AB31" s="8">
        <f t="shared" si="11"/>
        <v>2.0833333333333335</v>
      </c>
      <c r="AC31" s="11" t="str">
        <f t="shared" si="12"/>
        <v>ІІ ур</v>
      </c>
      <c r="AD31" s="1">
        <v>2</v>
      </c>
      <c r="AE31" s="1">
        <v>2</v>
      </c>
      <c r="AF31" s="1">
        <v>2</v>
      </c>
      <c r="AG31" s="1">
        <v>2</v>
      </c>
      <c r="AH31" s="1">
        <v>2</v>
      </c>
      <c r="AI31" s="1">
        <v>2</v>
      </c>
      <c r="AJ31" s="1">
        <v>2</v>
      </c>
      <c r="AK31" s="1">
        <v>2</v>
      </c>
      <c r="AL31" s="6">
        <f t="shared" si="2"/>
        <v>16</v>
      </c>
      <c r="AM31" s="8">
        <f t="shared" si="3"/>
        <v>2</v>
      </c>
      <c r="AN31" s="11" t="str">
        <f t="shared" si="4"/>
        <v>ІІ ур</v>
      </c>
      <c r="AO31" s="1">
        <v>3</v>
      </c>
      <c r="AP31" s="1">
        <v>3</v>
      </c>
      <c r="AQ31" s="1">
        <v>3</v>
      </c>
      <c r="AR31" s="1">
        <v>3</v>
      </c>
      <c r="AS31" s="1">
        <v>3</v>
      </c>
      <c r="AT31" s="1">
        <v>2</v>
      </c>
      <c r="AU31" s="1">
        <v>3</v>
      </c>
      <c r="AV31" s="1">
        <v>3</v>
      </c>
      <c r="AW31" s="1">
        <v>2</v>
      </c>
      <c r="AX31" s="1">
        <v>2</v>
      </c>
      <c r="AY31" s="6">
        <f t="shared" si="13"/>
        <v>27</v>
      </c>
      <c r="AZ31" s="8">
        <f t="shared" si="14"/>
        <v>2.7</v>
      </c>
      <c r="BA31" s="11" t="str">
        <f t="shared" si="5"/>
        <v>ІІІ ур</v>
      </c>
      <c r="BB31" s="7">
        <f t="shared" si="15"/>
        <v>84</v>
      </c>
      <c r="BC31" s="9">
        <f t="shared" si="16"/>
        <v>2.2105263157894739</v>
      </c>
      <c r="BD31" s="11" t="str">
        <f t="shared" si="6"/>
        <v>ІІ ур</v>
      </c>
    </row>
    <row r="32" spans="2:56" ht="15" customHeight="1" thickBot="1" x14ac:dyDescent="0.3">
      <c r="B32" s="1">
        <v>24</v>
      </c>
      <c r="C32" s="21" t="s">
        <v>145</v>
      </c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1">
        <v>3</v>
      </c>
      <c r="K32" s="1">
        <v>3</v>
      </c>
      <c r="L32" s="6">
        <f t="shared" si="7"/>
        <v>24</v>
      </c>
      <c r="M32" s="8">
        <f t="shared" si="8"/>
        <v>3</v>
      </c>
      <c r="N32" s="11" t="str">
        <f t="shared" si="9"/>
        <v>ІІІ ур</v>
      </c>
      <c r="O32" s="1">
        <v>2</v>
      </c>
      <c r="P32" s="1">
        <v>3</v>
      </c>
      <c r="Q32" s="1">
        <v>3</v>
      </c>
      <c r="R32" s="1">
        <v>3</v>
      </c>
      <c r="S32" s="1">
        <v>3</v>
      </c>
      <c r="T32" s="1">
        <v>3</v>
      </c>
      <c r="U32" s="1">
        <v>3</v>
      </c>
      <c r="V32" s="1">
        <v>3</v>
      </c>
      <c r="W32" s="1">
        <v>3</v>
      </c>
      <c r="X32" s="1">
        <v>3</v>
      </c>
      <c r="Y32" s="1">
        <v>2</v>
      </c>
      <c r="Z32" s="1">
        <v>2</v>
      </c>
      <c r="AA32" s="6">
        <f t="shared" si="10"/>
        <v>33</v>
      </c>
      <c r="AB32" s="8">
        <f t="shared" si="11"/>
        <v>2.75</v>
      </c>
      <c r="AC32" s="11" t="str">
        <f t="shared" si="12"/>
        <v>ІІІ ур</v>
      </c>
      <c r="AD32" s="1">
        <v>2</v>
      </c>
      <c r="AE32" s="1">
        <v>2</v>
      </c>
      <c r="AF32" s="1">
        <v>3</v>
      </c>
      <c r="AG32" s="1">
        <v>3</v>
      </c>
      <c r="AH32" s="1">
        <v>3</v>
      </c>
      <c r="AI32" s="1">
        <v>3</v>
      </c>
      <c r="AJ32" s="1">
        <v>3</v>
      </c>
      <c r="AK32" s="1">
        <v>3</v>
      </c>
      <c r="AL32" s="6">
        <f t="shared" si="2"/>
        <v>22</v>
      </c>
      <c r="AM32" s="8">
        <f t="shared" si="3"/>
        <v>2.75</v>
      </c>
      <c r="AN32" s="11" t="str">
        <f t="shared" si="4"/>
        <v>ІІІ ур</v>
      </c>
      <c r="AO32" s="1">
        <v>3</v>
      </c>
      <c r="AP32" s="1">
        <v>3</v>
      </c>
      <c r="AQ32" s="1">
        <v>2</v>
      </c>
      <c r="AR32" s="1">
        <v>3</v>
      </c>
      <c r="AS32" s="1">
        <v>2</v>
      </c>
      <c r="AT32" s="1">
        <v>2</v>
      </c>
      <c r="AU32" s="1">
        <v>3</v>
      </c>
      <c r="AV32" s="1">
        <v>3</v>
      </c>
      <c r="AW32" s="1">
        <v>3</v>
      </c>
      <c r="AX32" s="1">
        <v>3</v>
      </c>
      <c r="AY32" s="6">
        <f t="shared" si="13"/>
        <v>27</v>
      </c>
      <c r="AZ32" s="8">
        <f t="shared" si="14"/>
        <v>2.7</v>
      </c>
      <c r="BA32" s="11" t="str">
        <f t="shared" si="5"/>
        <v>ІІІ ур</v>
      </c>
      <c r="BB32" s="7">
        <f t="shared" si="15"/>
        <v>106</v>
      </c>
      <c r="BC32" s="9">
        <f t="shared" si="16"/>
        <v>2.7894736842105261</v>
      </c>
      <c r="BD32" s="11" t="str">
        <f t="shared" si="6"/>
        <v>ІІІ ур</v>
      </c>
    </row>
    <row r="33" spans="2:56" ht="16.5" thickBot="1" x14ac:dyDescent="0.3">
      <c r="B33" s="1">
        <v>25</v>
      </c>
      <c r="C33" s="21" t="s">
        <v>146</v>
      </c>
      <c r="D33" s="1">
        <v>2</v>
      </c>
      <c r="E33" s="1">
        <v>2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2</v>
      </c>
      <c r="L33" s="6">
        <f t="shared" si="7"/>
        <v>16</v>
      </c>
      <c r="M33" s="8">
        <f t="shared" si="8"/>
        <v>2</v>
      </c>
      <c r="N33" s="11" t="str">
        <f t="shared" si="9"/>
        <v>ІІ ур</v>
      </c>
      <c r="O33" s="1">
        <v>2</v>
      </c>
      <c r="P33" s="1">
        <v>2</v>
      </c>
      <c r="Q33" s="1">
        <v>3</v>
      </c>
      <c r="R33" s="1">
        <v>2</v>
      </c>
      <c r="S33" s="1">
        <v>2</v>
      </c>
      <c r="T33" s="1">
        <v>2</v>
      </c>
      <c r="U33" s="1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6">
        <f t="shared" si="10"/>
        <v>25</v>
      </c>
      <c r="AB33" s="8">
        <f t="shared" si="11"/>
        <v>2.0833333333333335</v>
      </c>
      <c r="AC33" s="11" t="str">
        <f t="shared" si="12"/>
        <v>ІІ ур</v>
      </c>
      <c r="AD33" s="1">
        <v>3</v>
      </c>
      <c r="AE33" s="1">
        <v>3</v>
      </c>
      <c r="AF33" s="1">
        <v>3</v>
      </c>
      <c r="AG33" s="1">
        <v>2</v>
      </c>
      <c r="AH33" s="1">
        <v>2</v>
      </c>
      <c r="AI33" s="1">
        <v>2</v>
      </c>
      <c r="AJ33" s="1">
        <v>2</v>
      </c>
      <c r="AK33" s="1">
        <v>2</v>
      </c>
      <c r="AL33" s="6">
        <f t="shared" si="2"/>
        <v>19</v>
      </c>
      <c r="AM33" s="8">
        <f t="shared" si="3"/>
        <v>2.375</v>
      </c>
      <c r="AN33" s="11" t="str">
        <f t="shared" si="4"/>
        <v>ІІ ур</v>
      </c>
      <c r="AO33" s="1">
        <v>2</v>
      </c>
      <c r="AP33" s="1">
        <v>3</v>
      </c>
      <c r="AQ33" s="1">
        <v>3</v>
      </c>
      <c r="AR33" s="1">
        <v>3</v>
      </c>
      <c r="AS33" s="1">
        <v>2</v>
      </c>
      <c r="AT33" s="1">
        <v>2</v>
      </c>
      <c r="AU33" s="1">
        <v>3</v>
      </c>
      <c r="AV33" s="1">
        <v>3</v>
      </c>
      <c r="AW33" s="1">
        <v>3</v>
      </c>
      <c r="AX33" s="1">
        <v>3</v>
      </c>
      <c r="AY33" s="6">
        <f t="shared" si="13"/>
        <v>27</v>
      </c>
      <c r="AZ33" s="8">
        <f t="shared" si="14"/>
        <v>2.7</v>
      </c>
      <c r="BA33" s="11" t="str">
        <f t="shared" si="5"/>
        <v>ІІІ ур</v>
      </c>
      <c r="BB33" s="7">
        <f t="shared" si="15"/>
        <v>87</v>
      </c>
      <c r="BC33" s="9">
        <f t="shared" si="16"/>
        <v>2.2894736842105261</v>
      </c>
      <c r="BD33" s="11" t="str">
        <f t="shared" si="6"/>
        <v>ІІ ур</v>
      </c>
    </row>
    <row r="34" spans="2:56" ht="16.5" thickBot="1" x14ac:dyDescent="0.3">
      <c r="B34" s="1">
        <v>26</v>
      </c>
      <c r="C34" s="22" t="s">
        <v>153</v>
      </c>
      <c r="D34" s="1">
        <v>3</v>
      </c>
      <c r="E34" s="1">
        <v>3</v>
      </c>
      <c r="F34" s="1">
        <v>3</v>
      </c>
      <c r="G34" s="1">
        <v>2</v>
      </c>
      <c r="H34" s="1">
        <v>2</v>
      </c>
      <c r="I34" s="1">
        <v>3</v>
      </c>
      <c r="J34" s="1">
        <v>3</v>
      </c>
      <c r="K34" s="1">
        <v>3</v>
      </c>
      <c r="L34" s="6">
        <f t="shared" si="7"/>
        <v>22</v>
      </c>
      <c r="M34" s="8">
        <f t="shared" si="8"/>
        <v>2.75</v>
      </c>
      <c r="N34" s="11" t="str">
        <f t="shared" si="9"/>
        <v>ІІІ ур</v>
      </c>
      <c r="O34" s="1">
        <v>3</v>
      </c>
      <c r="P34" s="1">
        <v>3</v>
      </c>
      <c r="Q34" s="1">
        <v>2</v>
      </c>
      <c r="R34" s="1">
        <v>3</v>
      </c>
      <c r="S34" s="1">
        <v>2</v>
      </c>
      <c r="T34" s="1">
        <v>3</v>
      </c>
      <c r="U34" s="1">
        <v>2</v>
      </c>
      <c r="V34" s="1">
        <v>3</v>
      </c>
      <c r="W34" s="1">
        <v>3</v>
      </c>
      <c r="X34" s="1">
        <v>3</v>
      </c>
      <c r="Y34" s="1">
        <v>3</v>
      </c>
      <c r="Z34" s="1">
        <v>3</v>
      </c>
      <c r="AA34" s="6">
        <f t="shared" si="10"/>
        <v>33</v>
      </c>
      <c r="AB34" s="8">
        <f t="shared" si="11"/>
        <v>2.75</v>
      </c>
      <c r="AC34" s="11" t="str">
        <f t="shared" si="12"/>
        <v>ІІІ ур</v>
      </c>
      <c r="AD34" s="1">
        <v>3</v>
      </c>
      <c r="AE34" s="1">
        <v>2</v>
      </c>
      <c r="AF34" s="1">
        <v>2</v>
      </c>
      <c r="AG34" s="1">
        <v>3</v>
      </c>
      <c r="AH34" s="1">
        <v>3</v>
      </c>
      <c r="AI34" s="1">
        <v>3</v>
      </c>
      <c r="AJ34" s="1">
        <v>3</v>
      </c>
      <c r="AK34" s="1">
        <v>3</v>
      </c>
      <c r="AL34" s="6">
        <f t="shared" si="2"/>
        <v>22</v>
      </c>
      <c r="AM34" s="8">
        <f t="shared" si="3"/>
        <v>2.75</v>
      </c>
      <c r="AN34" s="11" t="str">
        <f t="shared" si="4"/>
        <v>ІІІ ур</v>
      </c>
      <c r="AO34" s="1">
        <v>3</v>
      </c>
      <c r="AP34" s="1">
        <v>2</v>
      </c>
      <c r="AQ34" s="1">
        <v>3</v>
      </c>
      <c r="AR34" s="1">
        <v>2</v>
      </c>
      <c r="AS34" s="1">
        <v>3</v>
      </c>
      <c r="AT34" s="1">
        <v>2</v>
      </c>
      <c r="AU34" s="1">
        <v>3</v>
      </c>
      <c r="AV34" s="1">
        <v>3</v>
      </c>
      <c r="AW34" s="1">
        <v>3</v>
      </c>
      <c r="AX34" s="1">
        <v>3</v>
      </c>
      <c r="AY34" s="6">
        <f t="shared" si="13"/>
        <v>27</v>
      </c>
      <c r="AZ34" s="8">
        <f t="shared" si="14"/>
        <v>2.7</v>
      </c>
      <c r="BA34" s="11" t="str">
        <f t="shared" si="5"/>
        <v>ІІІ ур</v>
      </c>
      <c r="BB34" s="7">
        <f t="shared" si="15"/>
        <v>104</v>
      </c>
      <c r="BC34" s="9">
        <f t="shared" si="16"/>
        <v>2.736842105263158</v>
      </c>
      <c r="BD34" s="11" t="str">
        <f t="shared" si="6"/>
        <v>ІІІ ур</v>
      </c>
    </row>
    <row r="35" spans="2:56" x14ac:dyDescent="0.25">
      <c r="B35" s="1">
        <v>27</v>
      </c>
      <c r="C35" s="1" t="s">
        <v>149</v>
      </c>
      <c r="D35" s="1">
        <v>3</v>
      </c>
      <c r="E35" s="1">
        <v>3</v>
      </c>
      <c r="F35" s="1">
        <v>3</v>
      </c>
      <c r="G35" s="1">
        <v>3</v>
      </c>
      <c r="H35" s="1">
        <v>3</v>
      </c>
      <c r="I35" s="1">
        <v>3</v>
      </c>
      <c r="J35" s="1">
        <v>3</v>
      </c>
      <c r="K35" s="1">
        <v>3</v>
      </c>
      <c r="L35" s="6">
        <f t="shared" si="7"/>
        <v>24</v>
      </c>
      <c r="M35" s="8">
        <f t="shared" si="8"/>
        <v>3</v>
      </c>
      <c r="N35" s="11" t="str">
        <f t="shared" si="9"/>
        <v>ІІІ ур</v>
      </c>
      <c r="O35" s="1">
        <v>3</v>
      </c>
      <c r="P35" s="1">
        <v>3</v>
      </c>
      <c r="Q35" s="1">
        <v>3</v>
      </c>
      <c r="R35" s="1">
        <v>3</v>
      </c>
      <c r="S35" s="1">
        <v>3</v>
      </c>
      <c r="T35" s="1">
        <v>3</v>
      </c>
      <c r="U35" s="1">
        <v>3</v>
      </c>
      <c r="V35" s="1">
        <v>3</v>
      </c>
      <c r="W35" s="1">
        <v>3</v>
      </c>
      <c r="X35" s="1">
        <v>3</v>
      </c>
      <c r="Y35" s="1">
        <v>3</v>
      </c>
      <c r="Z35" s="1">
        <v>3</v>
      </c>
      <c r="AA35" s="6">
        <f t="shared" si="10"/>
        <v>36</v>
      </c>
      <c r="AB35" s="8">
        <f t="shared" si="11"/>
        <v>3</v>
      </c>
      <c r="AC35" s="11" t="str">
        <f t="shared" si="12"/>
        <v>ІІІ ур</v>
      </c>
      <c r="AD35" s="1">
        <v>3</v>
      </c>
      <c r="AE35" s="1">
        <v>3</v>
      </c>
      <c r="AF35" s="1">
        <v>3</v>
      </c>
      <c r="AG35" s="1">
        <v>2</v>
      </c>
      <c r="AH35" s="1">
        <v>3</v>
      </c>
      <c r="AI35" s="1">
        <v>2</v>
      </c>
      <c r="AJ35" s="1">
        <v>3</v>
      </c>
      <c r="AK35" s="1">
        <v>3</v>
      </c>
      <c r="AL35" s="6">
        <f t="shared" si="2"/>
        <v>22</v>
      </c>
      <c r="AM35" s="8">
        <f t="shared" si="3"/>
        <v>2.75</v>
      </c>
      <c r="AN35" s="11" t="str">
        <f t="shared" si="4"/>
        <v>ІІІ ур</v>
      </c>
      <c r="AO35" s="1">
        <v>3</v>
      </c>
      <c r="AP35" s="1">
        <v>3</v>
      </c>
      <c r="AQ35" s="1">
        <v>3</v>
      </c>
      <c r="AR35" s="1">
        <v>3</v>
      </c>
      <c r="AS35" s="1">
        <v>3</v>
      </c>
      <c r="AT35" s="1">
        <v>2</v>
      </c>
      <c r="AU35" s="1">
        <v>3</v>
      </c>
      <c r="AV35" s="1">
        <v>3</v>
      </c>
      <c r="AW35" s="1">
        <v>3</v>
      </c>
      <c r="AX35" s="1">
        <v>3</v>
      </c>
      <c r="AY35" s="6">
        <f t="shared" si="13"/>
        <v>29</v>
      </c>
      <c r="AZ35" s="8">
        <f t="shared" si="14"/>
        <v>2.9</v>
      </c>
      <c r="BA35" s="11" t="str">
        <f t="shared" si="5"/>
        <v>ІІІ ур</v>
      </c>
      <c r="BB35" s="7">
        <f t="shared" si="15"/>
        <v>111</v>
      </c>
      <c r="BC35" s="9">
        <f t="shared" si="16"/>
        <v>2.9210526315789473</v>
      </c>
      <c r="BD35" s="11" t="str">
        <f t="shared" si="6"/>
        <v>ІІІ ур</v>
      </c>
    </row>
    <row r="36" spans="2:56" x14ac:dyDescent="0.25">
      <c r="B36" s="29"/>
      <c r="C36" s="29"/>
      <c r="D36" s="25"/>
      <c r="E36" s="26"/>
      <c r="F36" s="26"/>
      <c r="G36" s="26"/>
      <c r="H36" s="26"/>
      <c r="I36" s="26"/>
      <c r="J36" s="26"/>
      <c r="K36" s="26"/>
      <c r="L36" s="27"/>
      <c r="M36" s="1" t="s">
        <v>16</v>
      </c>
      <c r="N36" s="18" t="s">
        <v>1</v>
      </c>
      <c r="O36" s="25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  <c r="AB36" s="1" t="s">
        <v>16</v>
      </c>
      <c r="AC36" s="18" t="s">
        <v>1</v>
      </c>
      <c r="AD36" s="25"/>
      <c r="AE36" s="26"/>
      <c r="AF36" s="26"/>
      <c r="AG36" s="26"/>
      <c r="AH36" s="26"/>
      <c r="AI36" s="26"/>
      <c r="AJ36" s="26"/>
      <c r="AK36" s="26"/>
      <c r="AL36" s="27"/>
      <c r="AM36" s="1" t="s">
        <v>16</v>
      </c>
      <c r="AN36" s="18" t="s">
        <v>1</v>
      </c>
      <c r="AO36" s="25"/>
      <c r="AP36" s="26"/>
      <c r="AQ36" s="26"/>
      <c r="AR36" s="26"/>
      <c r="AS36" s="26"/>
      <c r="AT36" s="25"/>
      <c r="AU36" s="26"/>
      <c r="AV36" s="26"/>
      <c r="AW36" s="26"/>
      <c r="AX36" s="26"/>
      <c r="AY36" s="27"/>
      <c r="AZ36" s="1" t="s">
        <v>16</v>
      </c>
      <c r="BA36" s="18" t="s">
        <v>1</v>
      </c>
      <c r="BB36" s="2"/>
      <c r="BC36" s="2"/>
      <c r="BD36" s="2"/>
    </row>
    <row r="37" spans="2:56" x14ac:dyDescent="0.25">
      <c r="B37" s="30"/>
      <c r="C37" s="30"/>
      <c r="D37" s="25" t="s">
        <v>14</v>
      </c>
      <c r="E37" s="26"/>
      <c r="F37" s="26"/>
      <c r="G37" s="26"/>
      <c r="H37" s="26"/>
      <c r="I37" s="26"/>
      <c r="J37" s="26"/>
      <c r="K37" s="26"/>
      <c r="L37" s="27"/>
      <c r="M37" s="17">
        <f>COUNTA(C9:C35)</f>
        <v>27</v>
      </c>
      <c r="N37" s="17">
        <v>100</v>
      </c>
      <c r="O37" s="25" t="s">
        <v>148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/>
      <c r="AB37" s="17">
        <f>COUNTA(C9:C35)</f>
        <v>27</v>
      </c>
      <c r="AC37" s="17">
        <v>100</v>
      </c>
      <c r="AD37" s="25" t="s">
        <v>14</v>
      </c>
      <c r="AE37" s="26"/>
      <c r="AF37" s="26"/>
      <c r="AG37" s="26"/>
      <c r="AH37" s="26"/>
      <c r="AI37" s="26"/>
      <c r="AJ37" s="26"/>
      <c r="AK37" s="26"/>
      <c r="AL37" s="27"/>
      <c r="AM37" s="17">
        <f>COUNTA(C9:C35)</f>
        <v>27</v>
      </c>
      <c r="AN37" s="17">
        <v>100</v>
      </c>
      <c r="AO37" s="25"/>
      <c r="AP37" s="26"/>
      <c r="AQ37" s="26"/>
      <c r="AR37" s="26"/>
      <c r="AS37" s="26"/>
      <c r="AT37" s="25" t="s">
        <v>14</v>
      </c>
      <c r="AU37" s="26"/>
      <c r="AV37" s="26"/>
      <c r="AW37" s="26"/>
      <c r="AX37" s="26"/>
      <c r="AY37" s="27"/>
      <c r="AZ37" s="17">
        <f>COUNTA(C9:C35)</f>
        <v>27</v>
      </c>
      <c r="BA37" s="17">
        <v>100</v>
      </c>
      <c r="BB37" s="2"/>
      <c r="BC37" s="2"/>
      <c r="BD37" s="2"/>
    </row>
    <row r="38" spans="2:56" x14ac:dyDescent="0.25">
      <c r="B38" s="30"/>
      <c r="C38" s="30"/>
      <c r="D38" s="25" t="s">
        <v>18</v>
      </c>
      <c r="E38" s="26"/>
      <c r="F38" s="26"/>
      <c r="G38" s="26"/>
      <c r="H38" s="26"/>
      <c r="I38" s="26"/>
      <c r="J38" s="26"/>
      <c r="K38" s="26"/>
      <c r="L38" s="27"/>
      <c r="M38" s="10">
        <f>COUNTIF(N9:O35,"І ур")</f>
        <v>0</v>
      </c>
      <c r="N38" s="4">
        <f>(M38/M37)*100</f>
        <v>0</v>
      </c>
      <c r="O38" s="25" t="s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7"/>
      <c r="AB38" s="10">
        <f>COUNTIF(AC9:AC35,"І ур")</f>
        <v>0</v>
      </c>
      <c r="AC38" s="4">
        <f>(AB38/AB37)*100</f>
        <v>0</v>
      </c>
      <c r="AD38" s="25" t="s">
        <v>18</v>
      </c>
      <c r="AE38" s="26"/>
      <c r="AF38" s="26"/>
      <c r="AG38" s="26"/>
      <c r="AH38" s="26"/>
      <c r="AI38" s="26"/>
      <c r="AJ38" s="26"/>
      <c r="AK38" s="26"/>
      <c r="AL38" s="27"/>
      <c r="AM38" s="10">
        <f>COUNTIF(AN9:AN35,"І ур")</f>
        <v>0</v>
      </c>
      <c r="AN38" s="4">
        <f>(AM38/AM37)*100</f>
        <v>0</v>
      </c>
      <c r="AO38" s="25"/>
      <c r="AP38" s="26"/>
      <c r="AQ38" s="26"/>
      <c r="AR38" s="26"/>
      <c r="AS38" s="26"/>
      <c r="AT38" s="25" t="s">
        <v>18</v>
      </c>
      <c r="AU38" s="26"/>
      <c r="AV38" s="26"/>
      <c r="AW38" s="26"/>
      <c r="AX38" s="26"/>
      <c r="AY38" s="27"/>
      <c r="AZ38" s="10">
        <f>COUNTIF(BA9:BA35,"І ур")</f>
        <v>0</v>
      </c>
      <c r="BA38" s="4">
        <f>(AZ38/AZ37)*100</f>
        <v>0</v>
      </c>
      <c r="BB38" s="2"/>
      <c r="BC38" s="2"/>
      <c r="BD38" s="2"/>
    </row>
    <row r="39" spans="2:56" x14ac:dyDescent="0.25">
      <c r="B39" s="30"/>
      <c r="C39" s="30"/>
      <c r="D39" s="25" t="s">
        <v>19</v>
      </c>
      <c r="E39" s="26"/>
      <c r="F39" s="26"/>
      <c r="G39" s="26"/>
      <c r="H39" s="26"/>
      <c r="I39" s="26"/>
      <c r="J39" s="26"/>
      <c r="K39" s="26"/>
      <c r="L39" s="27"/>
      <c r="M39" s="10">
        <f>COUNTIF(N9:N35,"ІІ ур")</f>
        <v>3</v>
      </c>
      <c r="N39" s="4">
        <f>(M39/M37)*100</f>
        <v>11.111111111111111</v>
      </c>
      <c r="O39" s="25" t="s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7"/>
      <c r="AB39" s="10">
        <f>COUNTIF(AC9:AC35,"ІІ ур")</f>
        <v>4</v>
      </c>
      <c r="AC39" s="4">
        <f>(AB39/AB37)*100</f>
        <v>14.814814814814813</v>
      </c>
      <c r="AD39" s="25" t="s">
        <v>19</v>
      </c>
      <c r="AE39" s="26"/>
      <c r="AF39" s="26"/>
      <c r="AG39" s="26"/>
      <c r="AH39" s="26"/>
      <c r="AI39" s="26"/>
      <c r="AJ39" s="26"/>
      <c r="AK39" s="26"/>
      <c r="AL39" s="27"/>
      <c r="AM39" s="10">
        <f>COUNTIF(AN9:AN35,"ІІ ур")</f>
        <v>8</v>
      </c>
      <c r="AN39" s="4">
        <f>(AM39/AM37)*100</f>
        <v>29.629629629629626</v>
      </c>
      <c r="AO39" s="25"/>
      <c r="AP39" s="26"/>
      <c r="AQ39" s="26"/>
      <c r="AR39" s="26"/>
      <c r="AS39" s="26"/>
      <c r="AT39" s="25" t="s">
        <v>19</v>
      </c>
      <c r="AU39" s="26"/>
      <c r="AV39" s="26"/>
      <c r="AW39" s="26"/>
      <c r="AX39" s="26"/>
      <c r="AY39" s="27"/>
      <c r="AZ39" s="10">
        <f>COUNTIF(BA9:BA35,"ІІ ур")</f>
        <v>4</v>
      </c>
      <c r="BA39" s="4">
        <f>(AZ39/AZ37)*100</f>
        <v>14.814814814814813</v>
      </c>
      <c r="BB39" s="2"/>
      <c r="BC39" s="2"/>
      <c r="BD39" s="2"/>
    </row>
    <row r="40" spans="2:56" x14ac:dyDescent="0.25">
      <c r="B40" s="30"/>
      <c r="C40" s="30"/>
      <c r="D40" s="25" t="s">
        <v>20</v>
      </c>
      <c r="E40" s="26"/>
      <c r="F40" s="26"/>
      <c r="G40" s="26"/>
      <c r="H40" s="26"/>
      <c r="I40" s="26"/>
      <c r="J40" s="26"/>
      <c r="K40" s="26"/>
      <c r="L40" s="27"/>
      <c r="M40" s="10">
        <f>COUNTIF(N9:N35,"ІІІ ур")</f>
        <v>23</v>
      </c>
      <c r="N40" s="4">
        <f>(M40/M37)*100</f>
        <v>85.18518518518519</v>
      </c>
      <c r="O40" s="25" t="s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7"/>
      <c r="AB40" s="10">
        <f>COUNTIF(AC9:AC35,"ІІІ ур")</f>
        <v>23</v>
      </c>
      <c r="AC40" s="4">
        <f>(AB40/AB37)*100</f>
        <v>85.18518518518519</v>
      </c>
      <c r="AD40" s="25" t="s">
        <v>20</v>
      </c>
      <c r="AE40" s="26"/>
      <c r="AF40" s="26"/>
      <c r="AG40" s="26"/>
      <c r="AH40" s="26"/>
      <c r="AI40" s="26"/>
      <c r="AJ40" s="26"/>
      <c r="AK40" s="26"/>
      <c r="AL40" s="27"/>
      <c r="AM40" s="10">
        <f>COUNTIF(AN9:AN35,"ІІІ ур")</f>
        <v>19</v>
      </c>
      <c r="AN40" s="4">
        <f>(AM40/AM37)*100</f>
        <v>70.370370370370367</v>
      </c>
      <c r="AO40" s="25"/>
      <c r="AP40" s="26"/>
      <c r="AQ40" s="26"/>
      <c r="AR40" s="26"/>
      <c r="AS40" s="26"/>
      <c r="AT40" s="25" t="s">
        <v>20</v>
      </c>
      <c r="AU40" s="26"/>
      <c r="AV40" s="26"/>
      <c r="AW40" s="26"/>
      <c r="AX40" s="26"/>
      <c r="AY40" s="27"/>
      <c r="AZ40" s="10">
        <f>COUNTIF(BA9:BA35,"ІІІ ур")</f>
        <v>23</v>
      </c>
      <c r="BA40" s="4">
        <f>(AZ40/AZ37)*100</f>
        <v>85.18518518518519</v>
      </c>
      <c r="BB40" s="2"/>
      <c r="BC40" s="2"/>
      <c r="BD40" s="2"/>
    </row>
    <row r="41" spans="2:56" x14ac:dyDescent="0.25">
      <c r="B41" s="30"/>
      <c r="C41" s="30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7"/>
      <c r="BC41" s="19" t="s">
        <v>17</v>
      </c>
      <c r="BD41" s="3" t="s">
        <v>1</v>
      </c>
    </row>
    <row r="42" spans="2:56" x14ac:dyDescent="0.25">
      <c r="B42" s="30"/>
      <c r="C42" s="30"/>
      <c r="D42" s="32" t="s">
        <v>15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4"/>
      <c r="BC42" s="17">
        <f>COUNTA(C9:C35)</f>
        <v>27</v>
      </c>
      <c r="BD42" s="17">
        <v>100</v>
      </c>
    </row>
    <row r="43" spans="2:56" x14ac:dyDescent="0.25">
      <c r="B43" s="30"/>
      <c r="C43" s="30"/>
      <c r="D43" s="28" t="s">
        <v>21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10">
        <f>COUNTIF(BD9:BD35,"І ур")</f>
        <v>0</v>
      </c>
      <c r="BD43" s="4">
        <f>(BC43/BC42)*100</f>
        <v>0</v>
      </c>
    </row>
    <row r="44" spans="2:56" x14ac:dyDescent="0.25">
      <c r="B44" s="30"/>
      <c r="C44" s="30"/>
      <c r="D44" s="28" t="s">
        <v>22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10">
        <f>COUNTIF(BD9:BD35,"ІІ ур")</f>
        <v>11</v>
      </c>
      <c r="BD44" s="4">
        <f>(BC44/BC42)*100</f>
        <v>40.74074074074074</v>
      </c>
    </row>
    <row r="45" spans="2:56" x14ac:dyDescent="0.25">
      <c r="B45" s="31"/>
      <c r="C45" s="31"/>
      <c r="D45" s="28" t="s">
        <v>23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10">
        <f>COUNTIF(BD9:BD35,"ІІІ ур")</f>
        <v>16</v>
      </c>
      <c r="BD45" s="4">
        <f>(BC45/BC42)*100</f>
        <v>59.259259259259252</v>
      </c>
    </row>
    <row r="97" spans="11:12" x14ac:dyDescent="0.25">
      <c r="K97" s="5">
        <v>1</v>
      </c>
      <c r="L97" s="5" t="s">
        <v>2</v>
      </c>
    </row>
    <row r="98" spans="11:12" x14ac:dyDescent="0.25">
      <c r="K98" s="5">
        <v>1.6</v>
      </c>
      <c r="L98" s="5" t="s">
        <v>3</v>
      </c>
    </row>
    <row r="99" spans="11:12" x14ac:dyDescent="0.25">
      <c r="K99" s="5">
        <v>2.6</v>
      </c>
      <c r="L99" s="5" t="s">
        <v>4</v>
      </c>
    </row>
  </sheetData>
  <mergeCells count="57">
    <mergeCell ref="A2:BE2"/>
    <mergeCell ref="A3:BE3"/>
    <mergeCell ref="A4:BE4"/>
    <mergeCell ref="B6:BD6"/>
    <mergeCell ref="B7:B8"/>
    <mergeCell ref="C7:C8"/>
    <mergeCell ref="D7:K7"/>
    <mergeCell ref="O7:Z7"/>
    <mergeCell ref="AD7:AK7"/>
    <mergeCell ref="BC7:BC8"/>
    <mergeCell ref="BD7:BD8"/>
    <mergeCell ref="L7:L8"/>
    <mergeCell ref="M7:M8"/>
    <mergeCell ref="N7:N8"/>
    <mergeCell ref="AL7:AL8"/>
    <mergeCell ref="AM7:AM8"/>
    <mergeCell ref="D43:BB43"/>
    <mergeCell ref="D44:BB44"/>
    <mergeCell ref="D45:BB45"/>
    <mergeCell ref="B36:B45"/>
    <mergeCell ref="C36:C45"/>
    <mergeCell ref="D36:L36"/>
    <mergeCell ref="D37:L37"/>
    <mergeCell ref="D38:L38"/>
    <mergeCell ref="D39:L39"/>
    <mergeCell ref="D40:L40"/>
    <mergeCell ref="AT38:AY38"/>
    <mergeCell ref="AT39:AY39"/>
    <mergeCell ref="AT36:AY36"/>
    <mergeCell ref="AT37:AY37"/>
    <mergeCell ref="AO39:AS39"/>
    <mergeCell ref="D42:BB42"/>
    <mergeCell ref="AN7:AN8"/>
    <mergeCell ref="AA7:AA8"/>
    <mergeCell ref="AB7:AB8"/>
    <mergeCell ref="AC7:AC8"/>
    <mergeCell ref="AO37:AS37"/>
    <mergeCell ref="AO7:AX7"/>
    <mergeCell ref="AD36:AL36"/>
    <mergeCell ref="AD37:AL37"/>
    <mergeCell ref="D41:BB41"/>
    <mergeCell ref="AO40:AS40"/>
    <mergeCell ref="AT40:AY40"/>
    <mergeCell ref="AO36:AS36"/>
    <mergeCell ref="AD38:AL38"/>
    <mergeCell ref="AD39:AL39"/>
    <mergeCell ref="AD40:AL40"/>
    <mergeCell ref="O36:AA36"/>
    <mergeCell ref="O37:AA37"/>
    <mergeCell ref="O38:AA38"/>
    <mergeCell ref="O39:AA39"/>
    <mergeCell ref="O40:AA40"/>
    <mergeCell ref="BB7:BB8"/>
    <mergeCell ref="AY7:AY8"/>
    <mergeCell ref="AZ7:AZ8"/>
    <mergeCell ref="BA7:BA8"/>
    <mergeCell ref="AO38:AS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2023-02-07T04:49:46Z</dcterms:modified>
</cp:coreProperties>
</file>