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10650"/>
  </bookViews>
  <sheets>
    <sheet name="от 5-ти старт" sheetId="7" r:id="rId1"/>
    <sheet name="от 5-ти промежуток" sheetId="8" r:id="rId2"/>
    <sheet name="от 5-ти итог" sheetId="9" r:id="rId3"/>
  </sheets>
  <calcPr calcId="145621"/>
</workbook>
</file>

<file path=xl/calcChain.xml><?xml version="1.0" encoding="utf-8"?>
<calcChain xmlns="http://schemas.openxmlformats.org/spreadsheetml/2006/main">
  <c r="P34" i="7" l="1"/>
  <c r="O34" i="7"/>
  <c r="N34" i="7"/>
  <c r="L34" i="7"/>
  <c r="M34" i="7" s="1"/>
  <c r="K34" i="7"/>
  <c r="N33" i="7"/>
  <c r="O33" i="7" s="1"/>
  <c r="P33" i="7" s="1"/>
  <c r="K33" i="7"/>
  <c r="L33" i="7" s="1"/>
  <c r="M33" i="7" s="1"/>
  <c r="N32" i="7"/>
  <c r="O32" i="7" s="1"/>
  <c r="P32" i="7" s="1"/>
  <c r="L32" i="7"/>
  <c r="M32" i="7" s="1"/>
  <c r="K32" i="7"/>
  <c r="N29" i="7"/>
  <c r="O29" i="7" s="1"/>
  <c r="P29" i="7" s="1"/>
  <c r="M29" i="7"/>
  <c r="L29" i="7"/>
  <c r="K29" i="7"/>
  <c r="O28" i="7"/>
  <c r="P28" i="7" s="1"/>
  <c r="N28" i="7"/>
  <c r="K28" i="7"/>
  <c r="L28" i="7" s="1"/>
  <c r="M28" i="7" s="1"/>
  <c r="N27" i="7"/>
  <c r="O27" i="7" s="1"/>
  <c r="P27" i="7" s="1"/>
  <c r="M27" i="7"/>
  <c r="L27" i="7"/>
  <c r="K27" i="7"/>
  <c r="O26" i="7"/>
  <c r="P26" i="7" s="1"/>
  <c r="N26" i="7"/>
  <c r="K26" i="7"/>
  <c r="L26" i="7" s="1"/>
  <c r="M26" i="7" s="1"/>
  <c r="N25" i="7"/>
  <c r="O25" i="7" s="1"/>
  <c r="P25" i="7" s="1"/>
  <c r="M25" i="7"/>
  <c r="L25" i="7"/>
  <c r="K25" i="7"/>
  <c r="O24" i="7"/>
  <c r="P24" i="7" s="1"/>
  <c r="N24" i="7"/>
  <c r="K24" i="7"/>
  <c r="L24" i="7" s="1"/>
  <c r="M24" i="7" s="1"/>
  <c r="N23" i="7"/>
  <c r="O23" i="7" s="1"/>
  <c r="P23" i="7" s="1"/>
  <c r="M23" i="7"/>
  <c r="L23" i="7"/>
  <c r="K23" i="7"/>
  <c r="O22" i="7"/>
  <c r="P22" i="7" s="1"/>
  <c r="N22" i="7"/>
  <c r="K22" i="7"/>
  <c r="L22" i="7" s="1"/>
  <c r="M22" i="7" s="1"/>
  <c r="N21" i="7"/>
  <c r="O21" i="7" s="1"/>
  <c r="P21" i="7" s="1"/>
  <c r="M21" i="7"/>
  <c r="L21" i="7"/>
  <c r="K21" i="7"/>
  <c r="O20" i="7"/>
  <c r="P20" i="7" s="1"/>
  <c r="N20" i="7"/>
  <c r="K20" i="7"/>
  <c r="L20" i="7" s="1"/>
  <c r="M20" i="7" s="1"/>
  <c r="N19" i="7"/>
  <c r="O19" i="7" s="1"/>
  <c r="P19" i="7" s="1"/>
  <c r="M19" i="7"/>
  <c r="L19" i="7"/>
  <c r="K19" i="7"/>
  <c r="O18" i="7"/>
  <c r="P18" i="7" s="1"/>
  <c r="N18" i="7"/>
  <c r="K18" i="7"/>
  <c r="L18" i="7" s="1"/>
  <c r="M18" i="7" s="1"/>
  <c r="N17" i="7"/>
  <c r="O17" i="7" s="1"/>
  <c r="P17" i="7" s="1"/>
  <c r="M17" i="7"/>
  <c r="L17" i="7"/>
  <c r="K17" i="7"/>
  <c r="O16" i="7"/>
  <c r="P16" i="7" s="1"/>
  <c r="N16" i="7"/>
  <c r="K16" i="7"/>
  <c r="L16" i="7" s="1"/>
  <c r="M16" i="7" s="1"/>
  <c r="N15" i="7"/>
  <c r="O15" i="7" s="1"/>
  <c r="P15" i="7" s="1"/>
  <c r="M15" i="7"/>
  <c r="L15" i="7"/>
  <c r="K15" i="7"/>
  <c r="O14" i="7"/>
  <c r="P14" i="7" s="1"/>
  <c r="N14" i="7"/>
  <c r="K14" i="7"/>
  <c r="L14" i="7" s="1"/>
  <c r="M14" i="7" s="1"/>
  <c r="N13" i="7"/>
  <c r="O13" i="7" s="1"/>
  <c r="P13" i="7" s="1"/>
  <c r="M13" i="7"/>
  <c r="L13" i="7"/>
  <c r="K13" i="7"/>
  <c r="O12" i="7"/>
  <c r="P12" i="7" s="1"/>
  <c r="N12" i="7"/>
  <c r="K12" i="7"/>
  <c r="L12" i="7" s="1"/>
  <c r="M12" i="7" s="1"/>
  <c r="N11" i="7"/>
  <c r="O11" i="7" s="1"/>
  <c r="P11" i="7" s="1"/>
  <c r="M11" i="7"/>
  <c r="L11" i="7"/>
  <c r="K11" i="7"/>
  <c r="O10" i="7"/>
  <c r="P10" i="7" s="1"/>
  <c r="N10" i="7"/>
  <c r="K10" i="7"/>
  <c r="L10" i="7" s="1"/>
  <c r="M10" i="7" s="1"/>
  <c r="N9" i="7"/>
  <c r="O9" i="7" s="1"/>
  <c r="P9" i="7" s="1"/>
  <c r="M9" i="7"/>
  <c r="L9" i="7"/>
  <c r="K9" i="7"/>
  <c r="N31" i="7"/>
  <c r="O31" i="7" s="1"/>
  <c r="P31" i="7" s="1"/>
  <c r="L31" i="7"/>
  <c r="M31" i="7" s="1"/>
  <c r="K31" i="7"/>
  <c r="K30" i="7"/>
  <c r="L30" i="7" s="1"/>
  <c r="M30" i="7" s="1"/>
  <c r="N30" i="7"/>
  <c r="O30" i="7"/>
  <c r="P30" i="7" s="1"/>
  <c r="Z35" i="9" l="1"/>
  <c r="AA35" i="9" s="1"/>
  <c r="AB35" i="9" s="1"/>
  <c r="L35" i="9"/>
  <c r="AC35" i="9" s="1"/>
  <c r="AD35" i="9" s="1"/>
  <c r="AE35" i="9" s="1"/>
  <c r="M35" i="9"/>
  <c r="N35" i="9" s="1"/>
  <c r="AD43" i="9"/>
  <c r="Y43" i="8"/>
  <c r="V38" i="8"/>
  <c r="K38" i="8"/>
  <c r="U36" i="8"/>
  <c r="U35" i="8"/>
  <c r="V35" i="8" s="1"/>
  <c r="W35" i="8" s="1"/>
  <c r="J36" i="8"/>
  <c r="K36" i="8"/>
  <c r="L36" i="8" s="1"/>
  <c r="J35" i="8"/>
  <c r="K35" i="8"/>
  <c r="L35" i="8" s="1"/>
  <c r="X36" i="8" l="1"/>
  <c r="Y36" i="8" s="1"/>
  <c r="Z36" i="8" s="1"/>
  <c r="X35" i="8"/>
  <c r="Y35" i="8" s="1"/>
  <c r="Z35" i="8" s="1"/>
  <c r="V36" i="8"/>
  <c r="W36" i="8" s="1"/>
  <c r="Z34" i="9"/>
  <c r="AA34" i="9" s="1"/>
  <c r="AB34" i="9" s="1"/>
  <c r="Z33" i="9"/>
  <c r="Z32" i="9"/>
  <c r="AA32" i="9" s="1"/>
  <c r="AB32" i="9" s="1"/>
  <c r="Z31" i="9"/>
  <c r="Z30" i="9"/>
  <c r="AA30" i="9" s="1"/>
  <c r="AB30" i="9" s="1"/>
  <c r="Z29" i="9"/>
  <c r="Z28" i="9"/>
  <c r="AA28" i="9" s="1"/>
  <c r="AB28" i="9" s="1"/>
  <c r="Z27" i="9"/>
  <c r="Z26" i="9"/>
  <c r="AA26" i="9" s="1"/>
  <c r="AB26" i="9" s="1"/>
  <c r="Z25" i="9"/>
  <c r="Z24" i="9"/>
  <c r="AA24" i="9" s="1"/>
  <c r="AB24" i="9" s="1"/>
  <c r="Z23" i="9"/>
  <c r="Z22" i="9"/>
  <c r="AA22" i="9" s="1"/>
  <c r="AB22" i="9" s="1"/>
  <c r="Z21" i="9"/>
  <c r="Z20" i="9"/>
  <c r="AA20" i="9" s="1"/>
  <c r="AB20" i="9" s="1"/>
  <c r="Z19" i="9"/>
  <c r="Z18" i="9"/>
  <c r="AA18" i="9" s="1"/>
  <c r="AB18" i="9" s="1"/>
  <c r="Z17" i="9"/>
  <c r="Z16" i="9"/>
  <c r="AA16" i="9" s="1"/>
  <c r="AB16" i="9" s="1"/>
  <c r="Z15" i="9"/>
  <c r="Z14" i="9"/>
  <c r="AA14" i="9" s="1"/>
  <c r="AB14" i="9" s="1"/>
  <c r="Z13" i="9"/>
  <c r="Z12" i="9"/>
  <c r="AA12" i="9" s="1"/>
  <c r="AB12" i="9" s="1"/>
  <c r="Z11" i="9"/>
  <c r="Z10" i="9"/>
  <c r="AA10" i="9" s="1"/>
  <c r="AB10" i="9" s="1"/>
  <c r="U34" i="8"/>
  <c r="V34" i="8" s="1"/>
  <c r="W34" i="8" s="1"/>
  <c r="U33" i="8"/>
  <c r="U32" i="8"/>
  <c r="V32" i="8" s="1"/>
  <c r="W32" i="8" s="1"/>
  <c r="U31" i="8"/>
  <c r="U30" i="8"/>
  <c r="V30" i="8" s="1"/>
  <c r="W30" i="8" s="1"/>
  <c r="U29" i="8"/>
  <c r="U28" i="8"/>
  <c r="V28" i="8" s="1"/>
  <c r="W28" i="8" s="1"/>
  <c r="U27" i="8"/>
  <c r="U26" i="8"/>
  <c r="V26" i="8" s="1"/>
  <c r="W26" i="8" s="1"/>
  <c r="U25" i="8"/>
  <c r="U24" i="8"/>
  <c r="V24" i="8" s="1"/>
  <c r="W24" i="8" s="1"/>
  <c r="U23" i="8"/>
  <c r="U22" i="8"/>
  <c r="V22" i="8" s="1"/>
  <c r="W22" i="8" s="1"/>
  <c r="U21" i="8"/>
  <c r="U20" i="8"/>
  <c r="V20" i="8" s="1"/>
  <c r="W20" i="8" s="1"/>
  <c r="U19" i="8"/>
  <c r="U18" i="8"/>
  <c r="V18" i="8" s="1"/>
  <c r="W18" i="8" s="1"/>
  <c r="U17" i="8"/>
  <c r="U16" i="8"/>
  <c r="V16" i="8" s="1"/>
  <c r="W16" i="8" s="1"/>
  <c r="U15" i="8"/>
  <c r="U14" i="8"/>
  <c r="V14" i="8" s="1"/>
  <c r="W14" i="8" s="1"/>
  <c r="U13" i="8"/>
  <c r="U12" i="8"/>
  <c r="V12" i="8" s="1"/>
  <c r="W12" i="8" s="1"/>
  <c r="U11" i="8"/>
  <c r="U10" i="8"/>
  <c r="V10" i="8" s="1"/>
  <c r="W10" i="8" s="1"/>
  <c r="N35" i="7"/>
  <c r="O35" i="7" s="1"/>
  <c r="P35" i="7" s="1"/>
  <c r="K35" i="7"/>
  <c r="L35" i="7" s="1"/>
  <c r="M35" i="7" s="1"/>
  <c r="AA11" i="9" l="1"/>
  <c r="AB11" i="9" s="1"/>
  <c r="AA15" i="9"/>
  <c r="AB15" i="9" s="1"/>
  <c r="AA17" i="9"/>
  <c r="AB17" i="9" s="1"/>
  <c r="AA19" i="9"/>
  <c r="AB19" i="9" s="1"/>
  <c r="AA25" i="9"/>
  <c r="AB25" i="9" s="1"/>
  <c r="AA27" i="9"/>
  <c r="AB27" i="9" s="1"/>
  <c r="AA29" i="9"/>
  <c r="AB29" i="9" s="1"/>
  <c r="AA31" i="9"/>
  <c r="AB31" i="9" s="1"/>
  <c r="AA33" i="9"/>
  <c r="AB33" i="9" s="1"/>
  <c r="AA13" i="9"/>
  <c r="AB13" i="9" s="1"/>
  <c r="AA21" i="9"/>
  <c r="AB21" i="9" s="1"/>
  <c r="AA23" i="9"/>
  <c r="AB23" i="9" s="1"/>
  <c r="V11" i="8"/>
  <c r="W11" i="8" s="1"/>
  <c r="V13" i="8"/>
  <c r="W13" i="8" s="1"/>
  <c r="V15" i="8"/>
  <c r="W15" i="8" s="1"/>
  <c r="V17" i="8"/>
  <c r="W17" i="8" s="1"/>
  <c r="V19" i="8"/>
  <c r="W19" i="8" s="1"/>
  <c r="V21" i="8"/>
  <c r="W21" i="8" s="1"/>
  <c r="V23" i="8"/>
  <c r="W23" i="8" s="1"/>
  <c r="V25" i="8"/>
  <c r="W25" i="8" s="1"/>
  <c r="V27" i="8"/>
  <c r="W27" i="8" s="1"/>
  <c r="V29" i="8"/>
  <c r="W29" i="8" s="1"/>
  <c r="V31" i="8"/>
  <c r="W31" i="8" s="1"/>
  <c r="V33" i="8"/>
  <c r="W33" i="8" s="1"/>
  <c r="AA38" i="9"/>
  <c r="M38" i="9"/>
  <c r="O42" i="7"/>
  <c r="L37" i="7"/>
  <c r="U9" i="8" l="1"/>
  <c r="V9" i="8" s="1"/>
  <c r="W9" i="8" s="1"/>
  <c r="V40" i="8" s="1"/>
  <c r="Z9" i="9"/>
  <c r="AA9" i="9" s="1"/>
  <c r="AB9" i="9" s="1"/>
  <c r="V39" i="8" l="1"/>
  <c r="V41" i="8"/>
  <c r="W41" i="8" s="1"/>
  <c r="W40" i="8"/>
  <c r="W39" i="8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L10" i="9"/>
  <c r="AC10" i="9" s="1"/>
  <c r="L11" i="9"/>
  <c r="AC11" i="9" s="1"/>
  <c r="L12" i="9"/>
  <c r="AC12" i="9" s="1"/>
  <c r="L13" i="9"/>
  <c r="AC13" i="9" s="1"/>
  <c r="L14" i="9"/>
  <c r="AC14" i="9" s="1"/>
  <c r="L15" i="9"/>
  <c r="AC15" i="9" s="1"/>
  <c r="L16" i="9"/>
  <c r="AC16" i="9" s="1"/>
  <c r="L17" i="9"/>
  <c r="AC17" i="9" s="1"/>
  <c r="L18" i="9"/>
  <c r="AC18" i="9" s="1"/>
  <c r="L19" i="9"/>
  <c r="AC19" i="9" s="1"/>
  <c r="L20" i="9"/>
  <c r="AC20" i="9" s="1"/>
  <c r="L21" i="9"/>
  <c r="AC21" i="9" s="1"/>
  <c r="L22" i="9"/>
  <c r="AC22" i="9" s="1"/>
  <c r="L23" i="9"/>
  <c r="AC23" i="9" s="1"/>
  <c r="L24" i="9"/>
  <c r="AC24" i="9" s="1"/>
  <c r="L25" i="9"/>
  <c r="AC25" i="9" s="1"/>
  <c r="L26" i="9"/>
  <c r="AC26" i="9" s="1"/>
  <c r="L27" i="9"/>
  <c r="AC27" i="9" s="1"/>
  <c r="L28" i="9"/>
  <c r="AC28" i="9" s="1"/>
  <c r="L29" i="9"/>
  <c r="AC29" i="9" s="1"/>
  <c r="L30" i="9"/>
  <c r="AC30" i="9" s="1"/>
  <c r="L31" i="9"/>
  <c r="AC31" i="9" s="1"/>
  <c r="L32" i="9"/>
  <c r="AC32" i="9" s="1"/>
  <c r="L33" i="9"/>
  <c r="AC33" i="9" s="1"/>
  <c r="L34" i="9"/>
  <c r="AC34" i="9" s="1"/>
  <c r="M9" i="9"/>
  <c r="N9" i="9" s="1"/>
  <c r="L9" i="9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K29" i="8"/>
  <c r="L29" i="8" s="1"/>
  <c r="K30" i="8"/>
  <c r="L30" i="8" s="1"/>
  <c r="K31" i="8"/>
  <c r="L31" i="8" s="1"/>
  <c r="K32" i="8"/>
  <c r="L32" i="8" s="1"/>
  <c r="K33" i="8"/>
  <c r="L33" i="8" s="1"/>
  <c r="K34" i="8"/>
  <c r="L34" i="8" s="1"/>
  <c r="J10" i="8"/>
  <c r="X10" i="8" s="1"/>
  <c r="Y10" i="8" s="1"/>
  <c r="Z10" i="8" s="1"/>
  <c r="J11" i="8"/>
  <c r="X11" i="8" s="1"/>
  <c r="Y11" i="8" s="1"/>
  <c r="Z11" i="8" s="1"/>
  <c r="J12" i="8"/>
  <c r="X12" i="8" s="1"/>
  <c r="Y12" i="8" s="1"/>
  <c r="Z12" i="8" s="1"/>
  <c r="J13" i="8"/>
  <c r="X13" i="8" s="1"/>
  <c r="Y13" i="8" s="1"/>
  <c r="Z13" i="8" s="1"/>
  <c r="J14" i="8"/>
  <c r="X14" i="8" s="1"/>
  <c r="Y14" i="8" s="1"/>
  <c r="Z14" i="8" s="1"/>
  <c r="J15" i="8"/>
  <c r="X15" i="8" s="1"/>
  <c r="Y15" i="8" s="1"/>
  <c r="Z15" i="8" s="1"/>
  <c r="J16" i="8"/>
  <c r="X16" i="8" s="1"/>
  <c r="Y16" i="8" s="1"/>
  <c r="Z16" i="8" s="1"/>
  <c r="J17" i="8"/>
  <c r="X17" i="8" s="1"/>
  <c r="Y17" i="8" s="1"/>
  <c r="Z17" i="8" s="1"/>
  <c r="J18" i="8"/>
  <c r="X18" i="8" s="1"/>
  <c r="Y18" i="8" s="1"/>
  <c r="Z18" i="8" s="1"/>
  <c r="J19" i="8"/>
  <c r="X19" i="8" s="1"/>
  <c r="Y19" i="8" s="1"/>
  <c r="Z19" i="8" s="1"/>
  <c r="J20" i="8"/>
  <c r="X20" i="8" s="1"/>
  <c r="Y20" i="8" s="1"/>
  <c r="Z20" i="8" s="1"/>
  <c r="J21" i="8"/>
  <c r="X21" i="8" s="1"/>
  <c r="Y21" i="8" s="1"/>
  <c r="Z21" i="8" s="1"/>
  <c r="J22" i="8"/>
  <c r="X22" i="8" s="1"/>
  <c r="Y22" i="8" s="1"/>
  <c r="Z22" i="8" s="1"/>
  <c r="J23" i="8"/>
  <c r="X23" i="8" s="1"/>
  <c r="Y23" i="8" s="1"/>
  <c r="Z23" i="8" s="1"/>
  <c r="J24" i="8"/>
  <c r="X24" i="8" s="1"/>
  <c r="Y24" i="8" s="1"/>
  <c r="Z24" i="8" s="1"/>
  <c r="J25" i="8"/>
  <c r="X25" i="8" s="1"/>
  <c r="Y25" i="8" s="1"/>
  <c r="Z25" i="8" s="1"/>
  <c r="J26" i="8"/>
  <c r="X26" i="8" s="1"/>
  <c r="Y26" i="8" s="1"/>
  <c r="Z26" i="8" s="1"/>
  <c r="J27" i="8"/>
  <c r="X27" i="8" s="1"/>
  <c r="Y27" i="8" s="1"/>
  <c r="Z27" i="8" s="1"/>
  <c r="J28" i="8"/>
  <c r="X28" i="8" s="1"/>
  <c r="Y28" i="8" s="1"/>
  <c r="Z28" i="8" s="1"/>
  <c r="J29" i="8"/>
  <c r="X29" i="8" s="1"/>
  <c r="Y29" i="8" s="1"/>
  <c r="Z29" i="8" s="1"/>
  <c r="J30" i="8"/>
  <c r="X30" i="8" s="1"/>
  <c r="Y30" i="8" s="1"/>
  <c r="Z30" i="8" s="1"/>
  <c r="J31" i="8"/>
  <c r="X31" i="8" s="1"/>
  <c r="Y31" i="8" s="1"/>
  <c r="Z31" i="8" s="1"/>
  <c r="J32" i="8"/>
  <c r="X32" i="8" s="1"/>
  <c r="Y32" i="8" s="1"/>
  <c r="Z32" i="8" s="1"/>
  <c r="J33" i="8"/>
  <c r="X33" i="8" s="1"/>
  <c r="Y33" i="8" s="1"/>
  <c r="Z33" i="8" s="1"/>
  <c r="J34" i="8"/>
  <c r="X34" i="8" s="1"/>
  <c r="Y34" i="8" s="1"/>
  <c r="Z34" i="8" s="1"/>
  <c r="K9" i="8"/>
  <c r="L9" i="8" s="1"/>
  <c r="J9" i="8"/>
  <c r="X9" i="8" s="1"/>
  <c r="Y9" i="8" s="1"/>
  <c r="Z9" i="8" s="1"/>
  <c r="Y44" i="8" l="1"/>
  <c r="Z44" i="8" s="1"/>
  <c r="Y45" i="8"/>
  <c r="Z45" i="8" s="1"/>
  <c r="Y46" i="8"/>
  <c r="Z46" i="8" s="1"/>
  <c r="K40" i="8"/>
  <c r="L40" i="8" s="1"/>
  <c r="K41" i="8"/>
  <c r="L41" i="8" s="1"/>
  <c r="K39" i="8"/>
  <c r="L39" i="8" s="1"/>
  <c r="AD33" i="9"/>
  <c r="AE33" i="9" s="1"/>
  <c r="AD34" i="9"/>
  <c r="AE34" i="9" s="1"/>
  <c r="AD30" i="9"/>
  <c r="AE30" i="9" s="1"/>
  <c r="AD26" i="9"/>
  <c r="AE26" i="9" s="1"/>
  <c r="AD22" i="9"/>
  <c r="AE22" i="9" s="1"/>
  <c r="AD18" i="9"/>
  <c r="AE18" i="9" s="1"/>
  <c r="AD14" i="9"/>
  <c r="AE14" i="9" s="1"/>
  <c r="AD10" i="9"/>
  <c r="AE10" i="9" s="1"/>
  <c r="AD31" i="9"/>
  <c r="AE31" i="9" s="1"/>
  <c r="AD27" i="9"/>
  <c r="AE27" i="9" s="1"/>
  <c r="AD23" i="9"/>
  <c r="AE23" i="9" s="1"/>
  <c r="AD19" i="9"/>
  <c r="AE19" i="9" s="1"/>
  <c r="AD15" i="9"/>
  <c r="AE15" i="9" s="1"/>
  <c r="AD11" i="9"/>
  <c r="AE11" i="9" s="1"/>
  <c r="AD32" i="9"/>
  <c r="AE32" i="9" s="1"/>
  <c r="AD28" i="9"/>
  <c r="AE28" i="9" s="1"/>
  <c r="AD24" i="9"/>
  <c r="AE24" i="9" s="1"/>
  <c r="AD20" i="9"/>
  <c r="AE20" i="9" s="1"/>
  <c r="AD16" i="9"/>
  <c r="AE16" i="9" s="1"/>
  <c r="AD12" i="9"/>
  <c r="AE12" i="9" s="1"/>
  <c r="AD29" i="9"/>
  <c r="AE29" i="9" s="1"/>
  <c r="AD25" i="9"/>
  <c r="AE25" i="9" s="1"/>
  <c r="AD21" i="9"/>
  <c r="AE21" i="9" s="1"/>
  <c r="AD17" i="9"/>
  <c r="AE17" i="9" s="1"/>
  <c r="AD13" i="9"/>
  <c r="AE13" i="9" s="1"/>
  <c r="AA40" i="9"/>
  <c r="AB40" i="9" s="1"/>
  <c r="AA39" i="9"/>
  <c r="AB39" i="9" s="1"/>
  <c r="AA41" i="9"/>
  <c r="AB41" i="9" s="1"/>
  <c r="O45" i="7"/>
  <c r="P45" i="7" s="1"/>
  <c r="O44" i="7"/>
  <c r="P44" i="7" s="1"/>
  <c r="O43" i="7"/>
  <c r="P43" i="7" s="1"/>
  <c r="M39" i="9"/>
  <c r="N39" i="9" s="1"/>
  <c r="M40" i="9"/>
  <c r="N40" i="9" s="1"/>
  <c r="M41" i="9"/>
  <c r="N41" i="9" s="1"/>
  <c r="AC9" i="9"/>
  <c r="AD9" i="9" l="1"/>
  <c r="AE9" i="9" s="1"/>
  <c r="L39" i="7"/>
  <c r="M39" i="7" s="1"/>
  <c r="L40" i="7"/>
  <c r="M40" i="7" s="1"/>
  <c r="L38" i="7"/>
  <c r="M38" i="7" s="1"/>
  <c r="AD44" i="9" l="1"/>
  <c r="AE44" i="9" s="1"/>
  <c r="AD45" i="9"/>
  <c r="AE45" i="9" s="1"/>
  <c r="AD46" i="9"/>
  <c r="AE46" i="9" s="1"/>
</calcChain>
</file>

<file path=xl/sharedStrings.xml><?xml version="1.0" encoding="utf-8"?>
<sst xmlns="http://schemas.openxmlformats.org/spreadsheetml/2006/main" count="222" uniqueCount="125">
  <si>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</si>
  <si>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</si>
  <si>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</si>
  <si>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</si>
  <si>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</si>
  <si>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</si>
  <si>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</si>
  <si>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</si>
  <si>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</si>
  <si>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Баланың аты - жөні</t>
  </si>
  <si>
    <t>«Әлеумет» білім беру саласы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</si>
  <si>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</si>
  <si>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</si>
  <si>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</si>
  <si>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</si>
  <si>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</si>
  <si>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І деңгей</t>
  </si>
  <si>
    <t>ІІ деңгей</t>
  </si>
  <si>
    <t>ІІІ деңгей</t>
  </si>
  <si>
    <t>Б (I деңгей)</t>
  </si>
  <si>
    <t xml:space="preserve">В (II деңгей) </t>
  </si>
  <si>
    <t>Г (III деңгей)</t>
  </si>
  <si>
    <t>саны</t>
  </si>
  <si>
    <t>Қоршаған ортамен танысу</t>
  </si>
  <si>
    <t>5-Ә.1 отбасының ересек мүшелерінің еңбегі туралы біледі</t>
  </si>
  <si>
    <t>5-Ә.2 отбасында ересектер мен өзінен кішілерге сыйластық және қамқорлық қарым-қатынас танытады</t>
  </si>
  <si>
    <t>5-Ә.3 материалды ескере отырып, заттар мен нысандарды тани алады</t>
  </si>
  <si>
    <t>5-Ә.4 ойыншықтарға, кітаптарға, ыдыстарға ұқыпты қарайды</t>
  </si>
  <si>
    <t>5-Ә.5 кейбір мамандықтардың маңызын, атауларын біледі</t>
  </si>
  <si>
    <t>5-Ә.6 қарапайым тәжірибелерді жүргізуге қызығушылық танытады</t>
  </si>
  <si>
    <t>5-Ә.7 қарапайым себеп-салдарлық байланыстарды орнатады</t>
  </si>
  <si>
    <t>Өзін-өзі тану</t>
  </si>
  <si>
    <t xml:space="preserve">Қоршаған ортамен танысу </t>
  </si>
  <si>
    <t>5-Ә.1 адами сапалар туралы: мейірімділік, махаббат, сыпайылық, адалдық түсініктерге ие</t>
  </si>
  <si>
    <t>5-Ә.2 жақсы мен жаман әрекеттерді ажырата алады;</t>
  </si>
  <si>
    <t>5-Ә.3 туыстарына, құрдастарына, ересектерге эмоциялық көңіл күйін білдіріп,   үлкенді сыйлап, мейірімділік таныта алады</t>
  </si>
  <si>
    <t>5-Ә.4 табиғатқа қамқорлық танытудың қажеттілігін түсінеді және біледі</t>
  </si>
  <si>
    <t>5-Ә.5 сурет салу, мүсіндеу, құрастыру арқылы өз көңіл күйін жеткізе алады</t>
  </si>
  <si>
    <t>5-Ә.6 үйде, балабақшада, қоғамдық орындарда қарым-қатынастың жалпы қабылданған нормалары мен ережелерін сақтауға талпынады</t>
  </si>
  <si>
    <t>5-Ә.7 өз отбасының мүшелеріне қамқорлық танытады, үй тапсырмаларын   орындайды</t>
  </si>
  <si>
    <t>5-Ә.8 себеп-салдарлық байланыстарды орната алады</t>
  </si>
  <si>
    <t>5-Ә.9 балабақшаның атауын, нөмірін атайды; үйден балабақшаға дейінгі жолды біледі</t>
  </si>
  <si>
    <t>5-Ә.10 көлік құралдарын біледі және атайды</t>
  </si>
  <si>
    <t>5-Ә.11 кейбір кәсіптік және ауылшаруашылық мамандықтары туралы біледі</t>
  </si>
  <si>
    <t>5-Ә.12 Қазақстан Республикасы мемлекеттік әнұранын орындау кезіндегі өзін ұстау    ережесін біледі</t>
  </si>
  <si>
    <t>5-Ә.13 әскердің міндетін, Ұлы Отан соғысына қатысқан жауынгерлердің рөлі туралы біледі</t>
  </si>
  <si>
    <t>5-Ә.14 жолда жүрудің негізгі ережелерін орындайды</t>
  </si>
  <si>
    <t>5-Ә.1  ересектер мен жақындарына мейірімділік, сыйластық білдіреді</t>
  </si>
  <si>
    <t>5-Ә.2 салауатты өмір салтының бастапқы дағдыларын игерген</t>
  </si>
  <si>
    <t>5-Ә.3 қыз бала ұла балаға құрметпен қарайды, ұл бала қыз балаға құрмет көрсетеді</t>
  </si>
  <si>
    <t>5-Ә.4 табиғатқа қамқорлық жасаудың маңыздылығын түсінеді және біледі</t>
  </si>
  <si>
    <t>5-Ә.5 өзінің көңіл-күйін сурет, мүсіндеу, құрастыру арқылы бере біледі</t>
  </si>
  <si>
    <t>5-Ә.6 сөздердегі, мінез-құлықтағы жақсы мен жаманды ажыратады, үйде, балабақшада, қоғамдық орындарда қарым-қатынастың жалпы қабылданған нормалары мен ережелерін сақтауға талпынады</t>
  </si>
  <si>
    <t>5-Ә.7 халықтық мерекелерге қатысады</t>
  </si>
  <si>
    <t>5-Ә.8 еліміздің жеткен жетістіктеріне мақтаныш сезімдерін танытады</t>
  </si>
  <si>
    <t>5-Ә.9 туыстық байланыстар туралы түсінікке ие</t>
  </si>
  <si>
    <t>5-Ә.10 отбасы мүшелеріне өзінің жақсы көру сезімдерін білдіре алады</t>
  </si>
  <si>
    <t>5-Ә.11 алуан түрлі материалдардың белгілері мен қасиеттері және қолданылуы арасындағы байланысты орнатады</t>
  </si>
  <si>
    <t>5-Ә.12 мектепке дейінгі ұйымның бөлмелерінде, жақын мөлтек ауданда еркін бағдар жасайды</t>
  </si>
  <si>
    <t>5-Ә.13 арнайы көлік құралдарының атқаратын қызметін біледі</t>
  </si>
  <si>
    <t>5-Ә.14 тұрмыстық техниканы пайдалану ережелерін игерген</t>
  </si>
  <si>
    <t>5-Ә.15 өзінің ата-анасының еңбегі туралы әңгімелейді</t>
  </si>
  <si>
    <t>5-Ә.16 түрлі кәсіп адамдарына құрмет көрсетеді</t>
  </si>
  <si>
    <t>5-Ә.17 туған ел, мемлекеттік және халықтық мерекелер, ел рәміздері, Қазақстан Республикасының Президенті туралы білімдерді меңгерген</t>
  </si>
  <si>
    <t>5-Ә.18 Қазақстан әскері туралы түсінікке ие, Ұлы Отан соғысы ардагерлерінің ерлігіне құрмет көрсетеді</t>
  </si>
  <si>
    <t>5-Ә.19 жол қозғалысы ережелерін біледі</t>
  </si>
  <si>
    <t>Амангелді Жомарт</t>
  </si>
  <si>
    <t>Әбжан Дария</t>
  </si>
  <si>
    <t>Байбатыр Санжар</t>
  </si>
  <si>
    <t xml:space="preserve">Балтабай Жанәлі </t>
  </si>
  <si>
    <t>Батырбек Сұлтан</t>
  </si>
  <si>
    <t>Дауылбай Әмір</t>
  </si>
  <si>
    <t>Едильбаева Малика</t>
  </si>
  <si>
    <t>Жангелді Зере</t>
  </si>
  <si>
    <t>Кенжеғара Мунира</t>
  </si>
  <si>
    <t>Кожухов Арлан</t>
  </si>
  <si>
    <t>Қабылдаш Ринат</t>
  </si>
  <si>
    <t>Қайрат Сұлтан</t>
  </si>
  <si>
    <t>Қуандық Нұрсат</t>
  </si>
  <si>
    <t>Құлтай Мерей</t>
  </si>
  <si>
    <t>Нұрланұлы Сұлтан</t>
  </si>
  <si>
    <t>Оразалы Нұргелді</t>
  </si>
  <si>
    <t>Өмірзақ Әлия</t>
  </si>
  <si>
    <t>Рамазан Айару</t>
  </si>
  <si>
    <t>Рамазан Көркем</t>
  </si>
  <si>
    <t>Рымбаев Ибраһим</t>
  </si>
  <si>
    <t>Сәден Әлішер</t>
  </si>
  <si>
    <t>Совет Рамазан</t>
  </si>
  <si>
    <t>Сыздық Елхан</t>
  </si>
  <si>
    <t xml:space="preserve">Ұзақбай Жансая </t>
  </si>
  <si>
    <t>Шоқан Рамазан</t>
  </si>
  <si>
    <t xml:space="preserve">Амангелді Айша </t>
  </si>
  <si>
    <t xml:space="preserve">Оқу жылы: ______2022______       Топ:__"Б"___________________     Өткізу мерзімі:__қаңтар_________ </t>
  </si>
  <si>
    <t>Асылбек Адина</t>
  </si>
  <si>
    <t>Капиятова Інжу</t>
  </si>
  <si>
    <t>Төлеу Медина</t>
  </si>
  <si>
    <t xml:space="preserve">Оқу жылы: ___2022_________       Топ:______"Б"_______________     Өткізу мерзімі:___мамыр________ </t>
  </si>
  <si>
    <t xml:space="preserve">Оқу жылы: _2022___________       Топ:___даярлық____"_Б__"___________     Өткізу мерзімі:______01-10 қыркүйек_____ 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</si>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</sst>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6" xfId="0" applyFont="1" applyBorder="1"/>
    <xf numFmtId="0" fontId="2" fillId="3" borderId="4" xfId="0" applyFont="1" applyFill="1" applyBorder="1"/>
    <xf numFmtId="0" fontId="2" fillId="0" borderId="4" xfId="0" applyFont="1" applyBorder="1"/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4"/>
  <sheetViews>
    <sheetView tabSelected="1" zoomScale="80" zoomScaleNormal="80" workbookViewId="0">
      <selection activeCell="U45" sqref="U45"/>
    </sheetView>
  </sheetViews>
  <sheetFormatPr defaultRowHeight="15" x14ac:dyDescent="0.25"/>
  <cols>
    <col min="2" max="2" width="5.7109375" customWidth="1"/>
    <col min="3" max="3" width="32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37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2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37" t="s">
        <v>97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x14ac:dyDescent="0.25">
      <c r="B6" s="38" t="s">
        <v>10</v>
      </c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38"/>
    </row>
    <row r="7" spans="1:17" ht="36.75" customHeight="1" x14ac:dyDescent="0.25">
      <c r="B7" s="40" t="s">
        <v>0</v>
      </c>
      <c r="C7" s="41" t="s">
        <v>9</v>
      </c>
      <c r="D7" s="35" t="s">
        <v>23</v>
      </c>
      <c r="E7" s="36"/>
      <c r="F7" s="36"/>
      <c r="G7" s="36"/>
      <c r="H7" s="36"/>
      <c r="I7" s="36"/>
      <c r="J7" s="36"/>
      <c r="K7" s="43" t="s">
        <v>11</v>
      </c>
      <c r="L7" s="31" t="s">
        <v>12</v>
      </c>
      <c r="M7" s="45" t="s">
        <v>13</v>
      </c>
      <c r="N7" s="43" t="s">
        <v>11</v>
      </c>
      <c r="O7" s="31" t="s">
        <v>12</v>
      </c>
      <c r="P7" s="45" t="s">
        <v>13</v>
      </c>
    </row>
    <row r="8" spans="1:17" ht="225" customHeight="1" thickBot="1" x14ac:dyDescent="0.3">
      <c r="B8" s="40"/>
      <c r="C8" s="42"/>
      <c r="D8" s="13" t="s">
        <v>24</v>
      </c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29</v>
      </c>
      <c r="J8" s="13" t="s">
        <v>30</v>
      </c>
      <c r="K8" s="44"/>
      <c r="L8" s="32"/>
      <c r="M8" s="45"/>
      <c r="N8" s="44"/>
      <c r="O8" s="32"/>
      <c r="P8" s="45"/>
    </row>
    <row r="9" spans="1:17" ht="30.75" thickBot="1" x14ac:dyDescent="0.3">
      <c r="B9" s="20">
        <v>1</v>
      </c>
      <c r="C9" s="54" t="s">
        <v>98</v>
      </c>
      <c r="D9" s="53">
        <v>2</v>
      </c>
      <c r="E9" s="48">
        <v>2</v>
      </c>
      <c r="F9" s="48">
        <v>2</v>
      </c>
      <c r="G9" s="48">
        <v>2</v>
      </c>
      <c r="H9" s="48">
        <v>2</v>
      </c>
      <c r="I9" s="48">
        <v>2</v>
      </c>
      <c r="J9" s="48">
        <v>2</v>
      </c>
      <c r="K9" s="49">
        <f t="shared" ref="K9:K29" si="0">SUM(D9:J9)</f>
        <v>14</v>
      </c>
      <c r="L9" s="50">
        <f t="shared" ref="L9:L29" si="1">AVERAGE(K9/7)</f>
        <v>2</v>
      </c>
      <c r="M9" s="52" t="str">
        <f t="shared" ref="M9:M29" si="2">IF(E9="","",VLOOKUP(L9,$J$102:$K$104,2,TRUE))</f>
        <v>ІІ ур</v>
      </c>
      <c r="N9" s="49">
        <f t="shared" ref="N9:N29" si="3">SUM(D9:J9)</f>
        <v>14</v>
      </c>
      <c r="O9" s="51">
        <f t="shared" ref="O9:O29" si="4">N9/7</f>
        <v>2</v>
      </c>
      <c r="P9" s="52" t="str">
        <f t="shared" ref="P9:P29" si="5">IF(H9="","",VLOOKUP(O9,$J$102:$K$104,2,TRUE))</f>
        <v>ІІ ур</v>
      </c>
    </row>
    <row r="10" spans="1:17" ht="15" customHeight="1" thickBot="1" x14ac:dyDescent="0.3">
      <c r="B10" s="20">
        <v>2</v>
      </c>
      <c r="C10" s="55" t="s">
        <v>99</v>
      </c>
      <c r="D10" s="53">
        <v>2</v>
      </c>
      <c r="E10" s="48">
        <v>2</v>
      </c>
      <c r="F10" s="48">
        <v>2</v>
      </c>
      <c r="G10" s="48">
        <v>2</v>
      </c>
      <c r="H10" s="48">
        <v>2</v>
      </c>
      <c r="I10" s="48">
        <v>2</v>
      </c>
      <c r="J10" s="48">
        <v>2</v>
      </c>
      <c r="K10" s="49">
        <f t="shared" si="0"/>
        <v>14</v>
      </c>
      <c r="L10" s="50">
        <f t="shared" si="1"/>
        <v>2</v>
      </c>
      <c r="M10" s="52" t="str">
        <f t="shared" si="2"/>
        <v>ІІ ур</v>
      </c>
      <c r="N10" s="49">
        <f t="shared" si="3"/>
        <v>14</v>
      </c>
      <c r="O10" s="51">
        <f t="shared" si="4"/>
        <v>2</v>
      </c>
      <c r="P10" s="52" t="str">
        <f t="shared" si="5"/>
        <v>ІІ ур</v>
      </c>
    </row>
    <row r="11" spans="1:17" ht="15.75" customHeight="1" thickBot="1" x14ac:dyDescent="0.3">
      <c r="B11" s="20">
        <v>3</v>
      </c>
      <c r="C11" s="55" t="s">
        <v>100</v>
      </c>
      <c r="D11" s="53">
        <v>2</v>
      </c>
      <c r="E11" s="48">
        <v>2</v>
      </c>
      <c r="F11" s="48">
        <v>2</v>
      </c>
      <c r="G11" s="48">
        <v>2</v>
      </c>
      <c r="H11" s="48">
        <v>2</v>
      </c>
      <c r="I11" s="48">
        <v>2</v>
      </c>
      <c r="J11" s="48">
        <v>2</v>
      </c>
      <c r="K11" s="49">
        <f t="shared" si="0"/>
        <v>14</v>
      </c>
      <c r="L11" s="50">
        <f t="shared" si="1"/>
        <v>2</v>
      </c>
      <c r="M11" s="52" t="str">
        <f t="shared" si="2"/>
        <v>ІІ ур</v>
      </c>
      <c r="N11" s="49">
        <f t="shared" si="3"/>
        <v>14</v>
      </c>
      <c r="O11" s="51">
        <f t="shared" si="4"/>
        <v>2</v>
      </c>
      <c r="P11" s="52" t="str">
        <f t="shared" si="5"/>
        <v>ІІ ур</v>
      </c>
    </row>
    <row r="12" spans="1:17" ht="15.75" thickBot="1" x14ac:dyDescent="0.3">
      <c r="B12" s="20">
        <v>4</v>
      </c>
      <c r="C12" s="55" t="s">
        <v>101</v>
      </c>
      <c r="D12" s="53">
        <v>2</v>
      </c>
      <c r="E12" s="48">
        <v>2</v>
      </c>
      <c r="F12" s="48">
        <v>2</v>
      </c>
      <c r="G12" s="48">
        <v>2</v>
      </c>
      <c r="H12" s="48">
        <v>2</v>
      </c>
      <c r="I12" s="48">
        <v>2</v>
      </c>
      <c r="J12" s="48">
        <v>2</v>
      </c>
      <c r="K12" s="49">
        <f t="shared" si="0"/>
        <v>14</v>
      </c>
      <c r="L12" s="50">
        <f t="shared" si="1"/>
        <v>2</v>
      </c>
      <c r="M12" s="52" t="str">
        <f t="shared" si="2"/>
        <v>ІІ ур</v>
      </c>
      <c r="N12" s="49">
        <f t="shared" si="3"/>
        <v>14</v>
      </c>
      <c r="O12" s="51">
        <f t="shared" si="4"/>
        <v>2</v>
      </c>
      <c r="P12" s="52" t="str">
        <f t="shared" si="5"/>
        <v>ІІ ур</v>
      </c>
    </row>
    <row r="13" spans="1:17" ht="15.75" thickBot="1" x14ac:dyDescent="0.3">
      <c r="B13" s="20">
        <v>5</v>
      </c>
      <c r="C13" s="55" t="s">
        <v>102</v>
      </c>
      <c r="D13" s="53">
        <v>2</v>
      </c>
      <c r="E13" s="48">
        <v>2</v>
      </c>
      <c r="F13" s="48">
        <v>2</v>
      </c>
      <c r="G13" s="48">
        <v>2</v>
      </c>
      <c r="H13" s="48">
        <v>2</v>
      </c>
      <c r="I13" s="48">
        <v>2</v>
      </c>
      <c r="J13" s="48">
        <v>2</v>
      </c>
      <c r="K13" s="49">
        <f t="shared" si="0"/>
        <v>14</v>
      </c>
      <c r="L13" s="50">
        <f t="shared" si="1"/>
        <v>2</v>
      </c>
      <c r="M13" s="52" t="str">
        <f t="shared" si="2"/>
        <v>ІІ ур</v>
      </c>
      <c r="N13" s="49">
        <f t="shared" si="3"/>
        <v>14</v>
      </c>
      <c r="O13" s="51">
        <f t="shared" si="4"/>
        <v>2</v>
      </c>
      <c r="P13" s="52" t="str">
        <f t="shared" si="5"/>
        <v>ІІ ур</v>
      </c>
    </row>
    <row r="14" spans="1:17" ht="15" customHeight="1" thickBot="1" x14ac:dyDescent="0.3">
      <c r="B14" s="20">
        <v>6</v>
      </c>
      <c r="C14" s="56" t="s">
        <v>103</v>
      </c>
      <c r="D14" s="53">
        <v>2</v>
      </c>
      <c r="E14" s="48">
        <v>2</v>
      </c>
      <c r="F14" s="48">
        <v>2</v>
      </c>
      <c r="G14" s="48">
        <v>2</v>
      </c>
      <c r="H14" s="48">
        <v>2</v>
      </c>
      <c r="I14" s="48">
        <v>2</v>
      </c>
      <c r="J14" s="48">
        <v>2</v>
      </c>
      <c r="K14" s="49">
        <f t="shared" si="0"/>
        <v>14</v>
      </c>
      <c r="L14" s="50">
        <f t="shared" si="1"/>
        <v>2</v>
      </c>
      <c r="M14" s="52" t="str">
        <f t="shared" si="2"/>
        <v>ІІ ур</v>
      </c>
      <c r="N14" s="49">
        <f t="shared" si="3"/>
        <v>14</v>
      </c>
      <c r="O14" s="51">
        <f t="shared" si="4"/>
        <v>2</v>
      </c>
      <c r="P14" s="52" t="str">
        <f t="shared" si="5"/>
        <v>ІІ ур</v>
      </c>
    </row>
    <row r="15" spans="1:17" ht="15.75" customHeight="1" thickBot="1" x14ac:dyDescent="0.3">
      <c r="B15" s="20">
        <v>7</v>
      </c>
      <c r="C15" s="55" t="s">
        <v>104</v>
      </c>
      <c r="D15" s="53">
        <v>2</v>
      </c>
      <c r="E15" s="48">
        <v>2</v>
      </c>
      <c r="F15" s="48">
        <v>2</v>
      </c>
      <c r="G15" s="48">
        <v>2</v>
      </c>
      <c r="H15" s="48">
        <v>2</v>
      </c>
      <c r="I15" s="48">
        <v>2</v>
      </c>
      <c r="J15" s="48">
        <v>2</v>
      </c>
      <c r="K15" s="49">
        <f t="shared" si="0"/>
        <v>14</v>
      </c>
      <c r="L15" s="50">
        <f t="shared" si="1"/>
        <v>2</v>
      </c>
      <c r="M15" s="52" t="str">
        <f t="shared" si="2"/>
        <v>ІІ ур</v>
      </c>
      <c r="N15" s="49">
        <f t="shared" si="3"/>
        <v>14</v>
      </c>
      <c r="O15" s="51">
        <f t="shared" si="4"/>
        <v>2</v>
      </c>
      <c r="P15" s="52" t="str">
        <f t="shared" si="5"/>
        <v>ІІ ур</v>
      </c>
    </row>
    <row r="16" spans="1:17" ht="15.75" thickBot="1" x14ac:dyDescent="0.3">
      <c r="B16" s="20">
        <v>8</v>
      </c>
      <c r="C16" s="55" t="s">
        <v>105</v>
      </c>
      <c r="D16" s="53">
        <v>2</v>
      </c>
      <c r="E16" s="48">
        <v>2</v>
      </c>
      <c r="F16" s="48">
        <v>2</v>
      </c>
      <c r="G16" s="48">
        <v>2</v>
      </c>
      <c r="H16" s="48">
        <v>2</v>
      </c>
      <c r="I16" s="48">
        <v>2</v>
      </c>
      <c r="J16" s="48">
        <v>2</v>
      </c>
      <c r="K16" s="49">
        <f t="shared" si="0"/>
        <v>14</v>
      </c>
      <c r="L16" s="50">
        <f t="shared" si="1"/>
        <v>2</v>
      </c>
      <c r="M16" s="52" t="str">
        <f t="shared" si="2"/>
        <v>ІІ ур</v>
      </c>
      <c r="N16" s="49">
        <f t="shared" si="3"/>
        <v>14</v>
      </c>
      <c r="O16" s="51">
        <f t="shared" si="4"/>
        <v>2</v>
      </c>
      <c r="P16" s="52" t="str">
        <f t="shared" si="5"/>
        <v>ІІ ур</v>
      </c>
    </row>
    <row r="17" spans="2:16" ht="15.75" thickBot="1" x14ac:dyDescent="0.3">
      <c r="B17" s="20">
        <v>9</v>
      </c>
      <c r="C17" s="55" t="s">
        <v>106</v>
      </c>
      <c r="D17" s="53">
        <v>2</v>
      </c>
      <c r="E17" s="48">
        <v>2</v>
      </c>
      <c r="F17" s="48">
        <v>2</v>
      </c>
      <c r="G17" s="48">
        <v>2</v>
      </c>
      <c r="H17" s="48">
        <v>2</v>
      </c>
      <c r="I17" s="48">
        <v>2</v>
      </c>
      <c r="J17" s="48">
        <v>2</v>
      </c>
      <c r="K17" s="49">
        <f t="shared" si="0"/>
        <v>14</v>
      </c>
      <c r="L17" s="50">
        <f t="shared" si="1"/>
        <v>2</v>
      </c>
      <c r="M17" s="52" t="str">
        <f t="shared" si="2"/>
        <v>ІІ ур</v>
      </c>
      <c r="N17" s="49">
        <f t="shared" si="3"/>
        <v>14</v>
      </c>
      <c r="O17" s="51">
        <f t="shared" si="4"/>
        <v>2</v>
      </c>
      <c r="P17" s="52" t="str">
        <f t="shared" si="5"/>
        <v>ІІ ур</v>
      </c>
    </row>
    <row r="18" spans="2:16" ht="15.75" thickBot="1" x14ac:dyDescent="0.3">
      <c r="B18" s="20">
        <v>10</v>
      </c>
      <c r="C18" s="56" t="s">
        <v>107</v>
      </c>
      <c r="D18" s="53">
        <v>2</v>
      </c>
      <c r="E18" s="48">
        <v>2</v>
      </c>
      <c r="F18" s="48">
        <v>2</v>
      </c>
      <c r="G18" s="48">
        <v>2</v>
      </c>
      <c r="H18" s="48">
        <v>2</v>
      </c>
      <c r="I18" s="48">
        <v>2</v>
      </c>
      <c r="J18" s="48">
        <v>2</v>
      </c>
      <c r="K18" s="49">
        <f t="shared" si="0"/>
        <v>14</v>
      </c>
      <c r="L18" s="50">
        <f t="shared" si="1"/>
        <v>2</v>
      </c>
      <c r="M18" s="52" t="str">
        <f t="shared" si="2"/>
        <v>ІІ ур</v>
      </c>
      <c r="N18" s="49">
        <f t="shared" si="3"/>
        <v>14</v>
      </c>
      <c r="O18" s="51">
        <f t="shared" si="4"/>
        <v>2</v>
      </c>
      <c r="P18" s="52" t="str">
        <f t="shared" si="5"/>
        <v>ІІ ур</v>
      </c>
    </row>
    <row r="19" spans="2:16" ht="15.75" thickBot="1" x14ac:dyDescent="0.3">
      <c r="B19" s="20">
        <v>11</v>
      </c>
      <c r="C19" s="55" t="s">
        <v>108</v>
      </c>
      <c r="D19" s="53">
        <v>2</v>
      </c>
      <c r="E19" s="48">
        <v>2</v>
      </c>
      <c r="F19" s="48">
        <v>2</v>
      </c>
      <c r="G19" s="48">
        <v>2</v>
      </c>
      <c r="H19" s="48">
        <v>2</v>
      </c>
      <c r="I19" s="48">
        <v>2</v>
      </c>
      <c r="J19" s="48">
        <v>2</v>
      </c>
      <c r="K19" s="49">
        <f t="shared" si="0"/>
        <v>14</v>
      </c>
      <c r="L19" s="50">
        <f t="shared" si="1"/>
        <v>2</v>
      </c>
      <c r="M19" s="52" t="str">
        <f t="shared" si="2"/>
        <v>ІІ ур</v>
      </c>
      <c r="N19" s="49">
        <f t="shared" si="3"/>
        <v>14</v>
      </c>
      <c r="O19" s="51">
        <f t="shared" si="4"/>
        <v>2</v>
      </c>
      <c r="P19" s="52" t="str">
        <f t="shared" si="5"/>
        <v>ІІ ур</v>
      </c>
    </row>
    <row r="20" spans="2:16" ht="15.75" thickBot="1" x14ac:dyDescent="0.3">
      <c r="B20" s="20">
        <v>12</v>
      </c>
      <c r="C20" s="56" t="s">
        <v>109</v>
      </c>
      <c r="D20" s="53">
        <v>2</v>
      </c>
      <c r="E20" s="48">
        <v>2</v>
      </c>
      <c r="F20" s="48">
        <v>2</v>
      </c>
      <c r="G20" s="48">
        <v>2</v>
      </c>
      <c r="H20" s="48">
        <v>2</v>
      </c>
      <c r="I20" s="48">
        <v>2</v>
      </c>
      <c r="J20" s="48">
        <v>2</v>
      </c>
      <c r="K20" s="49">
        <f t="shared" si="0"/>
        <v>14</v>
      </c>
      <c r="L20" s="50">
        <f t="shared" si="1"/>
        <v>2</v>
      </c>
      <c r="M20" s="52" t="str">
        <f t="shared" si="2"/>
        <v>ІІ ур</v>
      </c>
      <c r="N20" s="49">
        <f t="shared" si="3"/>
        <v>14</v>
      </c>
      <c r="O20" s="51">
        <f t="shared" si="4"/>
        <v>2</v>
      </c>
      <c r="P20" s="52" t="str">
        <f t="shared" si="5"/>
        <v>ІІ ур</v>
      </c>
    </row>
    <row r="21" spans="2:16" ht="15.75" thickBot="1" x14ac:dyDescent="0.3">
      <c r="B21" s="20">
        <v>13</v>
      </c>
      <c r="C21" s="55" t="s">
        <v>110</v>
      </c>
      <c r="D21" s="53">
        <v>2</v>
      </c>
      <c r="E21" s="48">
        <v>2</v>
      </c>
      <c r="F21" s="48">
        <v>2</v>
      </c>
      <c r="G21" s="48">
        <v>2</v>
      </c>
      <c r="H21" s="48">
        <v>2</v>
      </c>
      <c r="I21" s="48">
        <v>2</v>
      </c>
      <c r="J21" s="48">
        <v>2</v>
      </c>
      <c r="K21" s="49">
        <f t="shared" si="0"/>
        <v>14</v>
      </c>
      <c r="L21" s="50">
        <f t="shared" si="1"/>
        <v>2</v>
      </c>
      <c r="M21" s="52" t="str">
        <f t="shared" si="2"/>
        <v>ІІ ур</v>
      </c>
      <c r="N21" s="49">
        <f t="shared" si="3"/>
        <v>14</v>
      </c>
      <c r="O21" s="51">
        <f t="shared" si="4"/>
        <v>2</v>
      </c>
      <c r="P21" s="52" t="str">
        <f t="shared" si="5"/>
        <v>ІІ ур</v>
      </c>
    </row>
    <row r="22" spans="2:16" ht="15.75" thickBot="1" x14ac:dyDescent="0.3">
      <c r="B22" s="20">
        <v>14</v>
      </c>
      <c r="C22" s="55" t="s">
        <v>111</v>
      </c>
      <c r="D22" s="53">
        <v>2</v>
      </c>
      <c r="E22" s="48">
        <v>2</v>
      </c>
      <c r="F22" s="48">
        <v>2</v>
      </c>
      <c r="G22" s="48">
        <v>2</v>
      </c>
      <c r="H22" s="48">
        <v>2</v>
      </c>
      <c r="I22" s="48">
        <v>2</v>
      </c>
      <c r="J22" s="48">
        <v>2</v>
      </c>
      <c r="K22" s="49">
        <f t="shared" si="0"/>
        <v>14</v>
      </c>
      <c r="L22" s="50">
        <f t="shared" si="1"/>
        <v>2</v>
      </c>
      <c r="M22" s="52" t="str">
        <f t="shared" si="2"/>
        <v>ІІ ур</v>
      </c>
      <c r="N22" s="49">
        <f t="shared" si="3"/>
        <v>14</v>
      </c>
      <c r="O22" s="51">
        <f t="shared" si="4"/>
        <v>2</v>
      </c>
      <c r="P22" s="52" t="str">
        <f t="shared" si="5"/>
        <v>ІІ ур</v>
      </c>
    </row>
    <row r="23" spans="2:16" ht="15.75" thickBot="1" x14ac:dyDescent="0.3">
      <c r="B23" s="20">
        <v>15</v>
      </c>
      <c r="C23" s="55" t="s">
        <v>112</v>
      </c>
      <c r="D23" s="53">
        <v>2</v>
      </c>
      <c r="E23" s="48">
        <v>2</v>
      </c>
      <c r="F23" s="48">
        <v>2</v>
      </c>
      <c r="G23" s="48">
        <v>2</v>
      </c>
      <c r="H23" s="48">
        <v>2</v>
      </c>
      <c r="I23" s="48">
        <v>2</v>
      </c>
      <c r="J23" s="48">
        <v>2</v>
      </c>
      <c r="K23" s="49">
        <f t="shared" si="0"/>
        <v>14</v>
      </c>
      <c r="L23" s="50">
        <f t="shared" si="1"/>
        <v>2</v>
      </c>
      <c r="M23" s="52" t="str">
        <f t="shared" si="2"/>
        <v>ІІ ур</v>
      </c>
      <c r="N23" s="49">
        <f t="shared" si="3"/>
        <v>14</v>
      </c>
      <c r="O23" s="51">
        <f t="shared" si="4"/>
        <v>2</v>
      </c>
      <c r="P23" s="52" t="str">
        <f t="shared" si="5"/>
        <v>ІІ ур</v>
      </c>
    </row>
    <row r="24" spans="2:16" ht="14.25" customHeight="1" thickBot="1" x14ac:dyDescent="0.3">
      <c r="B24" s="20">
        <v>16</v>
      </c>
      <c r="C24" s="55" t="s">
        <v>113</v>
      </c>
      <c r="D24" s="53">
        <v>2</v>
      </c>
      <c r="E24" s="48">
        <v>2</v>
      </c>
      <c r="F24" s="48">
        <v>2</v>
      </c>
      <c r="G24" s="48">
        <v>2</v>
      </c>
      <c r="H24" s="48">
        <v>2</v>
      </c>
      <c r="I24" s="48">
        <v>2</v>
      </c>
      <c r="J24" s="48">
        <v>2</v>
      </c>
      <c r="K24" s="49">
        <f t="shared" si="0"/>
        <v>14</v>
      </c>
      <c r="L24" s="50">
        <f t="shared" si="1"/>
        <v>2</v>
      </c>
      <c r="M24" s="52" t="str">
        <f t="shared" si="2"/>
        <v>ІІ ур</v>
      </c>
      <c r="N24" s="49">
        <f t="shared" si="3"/>
        <v>14</v>
      </c>
      <c r="O24" s="51">
        <f t="shared" si="4"/>
        <v>2</v>
      </c>
      <c r="P24" s="52" t="str">
        <f t="shared" si="5"/>
        <v>ІІ ур</v>
      </c>
    </row>
    <row r="25" spans="2:16" ht="16.5" customHeight="1" thickBot="1" x14ac:dyDescent="0.3">
      <c r="B25" s="20">
        <v>17</v>
      </c>
      <c r="C25" s="55" t="s">
        <v>114</v>
      </c>
      <c r="D25" s="53">
        <v>2</v>
      </c>
      <c r="E25" s="48">
        <v>2</v>
      </c>
      <c r="F25" s="48">
        <v>2</v>
      </c>
      <c r="G25" s="48">
        <v>2</v>
      </c>
      <c r="H25" s="48">
        <v>2</v>
      </c>
      <c r="I25" s="48">
        <v>2</v>
      </c>
      <c r="J25" s="48">
        <v>2</v>
      </c>
      <c r="K25" s="49">
        <f t="shared" si="0"/>
        <v>14</v>
      </c>
      <c r="L25" s="50">
        <f t="shared" si="1"/>
        <v>2</v>
      </c>
      <c r="M25" s="52" t="str">
        <f t="shared" si="2"/>
        <v>ІІ ур</v>
      </c>
      <c r="N25" s="49">
        <f t="shared" si="3"/>
        <v>14</v>
      </c>
      <c r="O25" s="51">
        <f t="shared" si="4"/>
        <v>2</v>
      </c>
      <c r="P25" s="52" t="str">
        <f t="shared" si="5"/>
        <v>ІІ ур</v>
      </c>
    </row>
    <row r="26" spans="2:16" ht="15.75" thickBot="1" x14ac:dyDescent="0.3">
      <c r="B26" s="20">
        <v>18</v>
      </c>
      <c r="C26" s="55" t="s">
        <v>115</v>
      </c>
      <c r="D26" s="53">
        <v>2</v>
      </c>
      <c r="E26" s="48">
        <v>2</v>
      </c>
      <c r="F26" s="48">
        <v>2</v>
      </c>
      <c r="G26" s="48">
        <v>2</v>
      </c>
      <c r="H26" s="48">
        <v>2</v>
      </c>
      <c r="I26" s="48">
        <v>2</v>
      </c>
      <c r="J26" s="48">
        <v>2</v>
      </c>
      <c r="K26" s="49">
        <f t="shared" si="0"/>
        <v>14</v>
      </c>
      <c r="L26" s="50">
        <f t="shared" si="1"/>
        <v>2</v>
      </c>
      <c r="M26" s="52" t="str">
        <f t="shared" si="2"/>
        <v>ІІ ур</v>
      </c>
      <c r="N26" s="49">
        <f t="shared" si="3"/>
        <v>14</v>
      </c>
      <c r="O26" s="51">
        <f t="shared" si="4"/>
        <v>2</v>
      </c>
      <c r="P26" s="52" t="str">
        <f t="shared" si="5"/>
        <v>ІІ ур</v>
      </c>
    </row>
    <row r="27" spans="2:16" ht="17.25" customHeight="1" thickBot="1" x14ac:dyDescent="0.3">
      <c r="B27" s="20">
        <v>19</v>
      </c>
      <c r="C27" s="55" t="s">
        <v>116</v>
      </c>
      <c r="D27" s="53">
        <v>2</v>
      </c>
      <c r="E27" s="48">
        <v>2</v>
      </c>
      <c r="F27" s="48">
        <v>2</v>
      </c>
      <c r="G27" s="48">
        <v>2</v>
      </c>
      <c r="H27" s="48">
        <v>2</v>
      </c>
      <c r="I27" s="48">
        <v>2</v>
      </c>
      <c r="J27" s="48">
        <v>2</v>
      </c>
      <c r="K27" s="49">
        <f t="shared" si="0"/>
        <v>14</v>
      </c>
      <c r="L27" s="50">
        <f t="shared" si="1"/>
        <v>2</v>
      </c>
      <c r="M27" s="52" t="str">
        <f t="shared" si="2"/>
        <v>ІІ ур</v>
      </c>
      <c r="N27" s="49">
        <f t="shared" si="3"/>
        <v>14</v>
      </c>
      <c r="O27" s="51">
        <f t="shared" si="4"/>
        <v>2</v>
      </c>
      <c r="P27" s="52" t="str">
        <f t="shared" si="5"/>
        <v>ІІ ур</v>
      </c>
    </row>
    <row r="28" spans="2:16" ht="15.75" thickBot="1" x14ac:dyDescent="0.3">
      <c r="B28" s="20">
        <v>20</v>
      </c>
      <c r="C28" s="55" t="s">
        <v>117</v>
      </c>
      <c r="D28" s="53">
        <v>2</v>
      </c>
      <c r="E28" s="48">
        <v>2</v>
      </c>
      <c r="F28" s="48">
        <v>2</v>
      </c>
      <c r="G28" s="48">
        <v>2</v>
      </c>
      <c r="H28" s="48">
        <v>2</v>
      </c>
      <c r="I28" s="48">
        <v>2</v>
      </c>
      <c r="J28" s="48">
        <v>2</v>
      </c>
      <c r="K28" s="49">
        <f t="shared" si="0"/>
        <v>14</v>
      </c>
      <c r="L28" s="50">
        <f t="shared" si="1"/>
        <v>2</v>
      </c>
      <c r="M28" s="52" t="str">
        <f t="shared" si="2"/>
        <v>ІІ ур</v>
      </c>
      <c r="N28" s="49">
        <f t="shared" si="3"/>
        <v>14</v>
      </c>
      <c r="O28" s="51">
        <f t="shared" si="4"/>
        <v>2</v>
      </c>
      <c r="P28" s="52" t="str">
        <f t="shared" si="5"/>
        <v>ІІ ур</v>
      </c>
    </row>
    <row r="29" spans="2:16" ht="15.75" thickBot="1" x14ac:dyDescent="0.3">
      <c r="B29" s="20">
        <v>21</v>
      </c>
      <c r="C29" s="55" t="s">
        <v>118</v>
      </c>
      <c r="D29" s="53">
        <v>2</v>
      </c>
      <c r="E29" s="48">
        <v>2</v>
      </c>
      <c r="F29" s="48">
        <v>2</v>
      </c>
      <c r="G29" s="48">
        <v>2</v>
      </c>
      <c r="H29" s="48">
        <v>2</v>
      </c>
      <c r="I29" s="48">
        <v>2</v>
      </c>
      <c r="J29" s="48">
        <v>2</v>
      </c>
      <c r="K29" s="49">
        <f t="shared" si="0"/>
        <v>14</v>
      </c>
      <c r="L29" s="50">
        <f t="shared" si="1"/>
        <v>2</v>
      </c>
      <c r="M29" s="52" t="str">
        <f t="shared" si="2"/>
        <v>ІІ ур</v>
      </c>
      <c r="N29" s="49">
        <f t="shared" si="3"/>
        <v>14</v>
      </c>
      <c r="O29" s="51">
        <f t="shared" si="4"/>
        <v>2</v>
      </c>
      <c r="P29" s="52" t="str">
        <f t="shared" si="5"/>
        <v>ІІ ур</v>
      </c>
    </row>
    <row r="30" spans="2:16" ht="15.75" thickBot="1" x14ac:dyDescent="0.3">
      <c r="B30" s="20">
        <v>22</v>
      </c>
      <c r="C30" s="55" t="s">
        <v>119</v>
      </c>
      <c r="D30" s="23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4">
        <f t="shared" ref="K10:K35" si="6">SUM(D30:J30)</f>
        <v>21</v>
      </c>
      <c r="L30" s="6">
        <f t="shared" ref="L10:L35" si="7">AVERAGE(K30/7)</f>
        <v>3</v>
      </c>
      <c r="M30" s="12" t="str">
        <f t="shared" ref="M9:M35" si="8">IF(E30="","",VLOOKUP(L30,$J$102:$K$104,2,TRUE))</f>
        <v>ІІІ ур</v>
      </c>
      <c r="N30" s="4">
        <f t="shared" ref="N10:N35" si="9">SUM(D30:J30)</f>
        <v>21</v>
      </c>
      <c r="O30" s="7">
        <f t="shared" ref="O10:O35" si="10">N30/7</f>
        <v>3</v>
      </c>
      <c r="P30" s="12" t="str">
        <f t="shared" ref="P9:P35" si="11">IF(H30="","",VLOOKUP(O30,$J$102:$K$104,2,TRUE))</f>
        <v>ІІІ ур</v>
      </c>
    </row>
    <row r="31" spans="2:16" ht="15.75" thickBot="1" x14ac:dyDescent="0.3">
      <c r="B31" s="20">
        <v>23</v>
      </c>
      <c r="C31" s="55" t="s">
        <v>120</v>
      </c>
      <c r="D31" s="53">
        <v>3</v>
      </c>
      <c r="E31" s="48">
        <v>3</v>
      </c>
      <c r="F31" s="48">
        <v>3</v>
      </c>
      <c r="G31" s="48">
        <v>3</v>
      </c>
      <c r="H31" s="48">
        <v>3</v>
      </c>
      <c r="I31" s="48">
        <v>3</v>
      </c>
      <c r="J31" s="48">
        <v>3</v>
      </c>
      <c r="K31" s="49">
        <f t="shared" ref="K31:K34" si="12">SUM(D31:J31)</f>
        <v>21</v>
      </c>
      <c r="L31" s="50">
        <f t="shared" ref="L31:L34" si="13">AVERAGE(K31/7)</f>
        <v>3</v>
      </c>
      <c r="M31" s="52" t="str">
        <f t="shared" ref="M31:M34" si="14">IF(E31="","",VLOOKUP(L31,$J$102:$K$104,2,TRUE))</f>
        <v>ІІІ ур</v>
      </c>
      <c r="N31" s="49">
        <f t="shared" ref="N31:N34" si="15">SUM(D31:J31)</f>
        <v>21</v>
      </c>
      <c r="O31" s="51">
        <f t="shared" ref="O31:O34" si="16">N31/7</f>
        <v>3</v>
      </c>
      <c r="P31" s="52" t="str">
        <f t="shared" ref="P31:P34" si="17">IF(H31="","",VLOOKUP(O31,$J$102:$K$104,2,TRUE))</f>
        <v>ІІІ ур</v>
      </c>
    </row>
    <row r="32" spans="2:16" ht="15.75" thickBot="1" x14ac:dyDescent="0.3">
      <c r="B32" s="20">
        <v>24</v>
      </c>
      <c r="C32" s="55" t="s">
        <v>121</v>
      </c>
      <c r="D32" s="53">
        <v>2</v>
      </c>
      <c r="E32" s="48">
        <v>2</v>
      </c>
      <c r="F32" s="48">
        <v>2</v>
      </c>
      <c r="G32" s="48">
        <v>2</v>
      </c>
      <c r="H32" s="48">
        <v>2</v>
      </c>
      <c r="I32" s="48">
        <v>2</v>
      </c>
      <c r="J32" s="48">
        <v>2</v>
      </c>
      <c r="K32" s="49">
        <f t="shared" si="12"/>
        <v>14</v>
      </c>
      <c r="L32" s="50">
        <f t="shared" si="13"/>
        <v>2</v>
      </c>
      <c r="M32" s="52" t="str">
        <f t="shared" si="14"/>
        <v>ІІ ур</v>
      </c>
      <c r="N32" s="49">
        <f t="shared" si="15"/>
        <v>14</v>
      </c>
      <c r="O32" s="51">
        <f t="shared" si="16"/>
        <v>2</v>
      </c>
      <c r="P32" s="52" t="str">
        <f t="shared" si="17"/>
        <v>ІІ ур</v>
      </c>
    </row>
    <row r="33" spans="2:16" ht="15.75" thickBot="1" x14ac:dyDescent="0.3">
      <c r="B33" s="20">
        <v>25</v>
      </c>
      <c r="C33" s="55" t="s">
        <v>122</v>
      </c>
      <c r="D33" s="53">
        <v>2</v>
      </c>
      <c r="E33" s="48">
        <v>2</v>
      </c>
      <c r="F33" s="48">
        <v>2</v>
      </c>
      <c r="G33" s="48">
        <v>2</v>
      </c>
      <c r="H33" s="48">
        <v>2</v>
      </c>
      <c r="I33" s="48">
        <v>2</v>
      </c>
      <c r="J33" s="48">
        <v>2</v>
      </c>
      <c r="K33" s="49">
        <f t="shared" si="12"/>
        <v>14</v>
      </c>
      <c r="L33" s="50">
        <f t="shared" si="13"/>
        <v>2</v>
      </c>
      <c r="M33" s="52" t="str">
        <f t="shared" si="14"/>
        <v>ІІ ур</v>
      </c>
      <c r="N33" s="49">
        <f t="shared" si="15"/>
        <v>14</v>
      </c>
      <c r="O33" s="51">
        <f t="shared" si="16"/>
        <v>2</v>
      </c>
      <c r="P33" s="52" t="str">
        <f t="shared" si="17"/>
        <v>ІІ ур</v>
      </c>
    </row>
    <row r="34" spans="2:16" ht="15.75" thickBot="1" x14ac:dyDescent="0.3">
      <c r="B34" s="20">
        <v>26</v>
      </c>
      <c r="C34" s="55" t="s">
        <v>123</v>
      </c>
      <c r="D34" s="53">
        <v>2</v>
      </c>
      <c r="E34" s="48">
        <v>2</v>
      </c>
      <c r="F34" s="48">
        <v>2</v>
      </c>
      <c r="G34" s="48">
        <v>2</v>
      </c>
      <c r="H34" s="48">
        <v>2</v>
      </c>
      <c r="I34" s="48">
        <v>2</v>
      </c>
      <c r="J34" s="48">
        <v>2</v>
      </c>
      <c r="K34" s="49">
        <f t="shared" si="12"/>
        <v>14</v>
      </c>
      <c r="L34" s="50">
        <f t="shared" si="13"/>
        <v>2</v>
      </c>
      <c r="M34" s="52" t="str">
        <f t="shared" si="14"/>
        <v>ІІ ур</v>
      </c>
      <c r="N34" s="49">
        <f t="shared" si="15"/>
        <v>14</v>
      </c>
      <c r="O34" s="51">
        <f t="shared" si="16"/>
        <v>2</v>
      </c>
      <c r="P34" s="52" t="str">
        <f t="shared" si="17"/>
        <v>ІІ ур</v>
      </c>
    </row>
    <row r="35" spans="2:16" ht="15.75" thickBot="1" x14ac:dyDescent="0.3">
      <c r="B35" s="20">
        <v>27</v>
      </c>
      <c r="C35" s="55" t="s">
        <v>124</v>
      </c>
      <c r="D35" s="23">
        <v>2</v>
      </c>
      <c r="E35" s="1">
        <v>2</v>
      </c>
      <c r="F35" s="1">
        <v>2</v>
      </c>
      <c r="G35" s="1">
        <v>2</v>
      </c>
      <c r="H35" s="1">
        <v>2</v>
      </c>
      <c r="I35" s="1">
        <v>2</v>
      </c>
      <c r="J35" s="1">
        <v>2</v>
      </c>
      <c r="K35" s="4">
        <f t="shared" si="6"/>
        <v>14</v>
      </c>
      <c r="L35" s="6">
        <f t="shared" si="7"/>
        <v>2</v>
      </c>
      <c r="M35" s="12" t="str">
        <f t="shared" si="8"/>
        <v>ІІ ур</v>
      </c>
      <c r="N35" s="4">
        <f t="shared" si="9"/>
        <v>14</v>
      </c>
      <c r="O35" s="7">
        <f t="shared" si="10"/>
        <v>2</v>
      </c>
      <c r="P35" s="12" t="str">
        <f t="shared" si="11"/>
        <v>ІІ ур</v>
      </c>
    </row>
    <row r="36" spans="2:16" x14ac:dyDescent="0.25">
      <c r="B36" s="25"/>
      <c r="C36" s="26"/>
      <c r="D36" s="28"/>
      <c r="E36" s="29"/>
      <c r="F36" s="29"/>
      <c r="G36" s="29"/>
      <c r="H36" s="29"/>
      <c r="I36" s="29"/>
      <c r="J36" s="29"/>
      <c r="K36" s="14"/>
      <c r="L36" s="1" t="s">
        <v>22</v>
      </c>
      <c r="M36" s="10" t="s">
        <v>1</v>
      </c>
      <c r="N36" s="2"/>
      <c r="O36" s="2"/>
      <c r="P36" s="2"/>
    </row>
    <row r="37" spans="2:16" x14ac:dyDescent="0.25">
      <c r="B37" s="26"/>
      <c r="C37" s="26"/>
      <c r="D37" s="28" t="s">
        <v>14</v>
      </c>
      <c r="E37" s="29"/>
      <c r="F37" s="29"/>
      <c r="G37" s="29"/>
      <c r="H37" s="29"/>
      <c r="I37" s="29"/>
      <c r="J37" s="29"/>
      <c r="K37" s="14"/>
      <c r="L37" s="9">
        <f>COUNTA(C9:C35)</f>
        <v>27</v>
      </c>
      <c r="M37" s="9">
        <v>100</v>
      </c>
      <c r="N37" s="2"/>
      <c r="O37" s="2"/>
      <c r="P37" s="2"/>
    </row>
    <row r="38" spans="2:16" x14ac:dyDescent="0.25">
      <c r="B38" s="26"/>
      <c r="C38" s="26"/>
      <c r="D38" s="28" t="s">
        <v>16</v>
      </c>
      <c r="E38" s="29"/>
      <c r="F38" s="29"/>
      <c r="G38" s="29"/>
      <c r="H38" s="29"/>
      <c r="I38" s="29"/>
      <c r="J38" s="29"/>
      <c r="K38" s="14"/>
      <c r="L38" s="11">
        <f>COUNTIF(M9:M35,"І ур")</f>
        <v>0</v>
      </c>
      <c r="M38" s="3">
        <f>(L38/L37)*100</f>
        <v>0</v>
      </c>
      <c r="N38" s="2"/>
      <c r="O38" s="2"/>
      <c r="P38" s="2"/>
    </row>
    <row r="39" spans="2:16" x14ac:dyDescent="0.25">
      <c r="B39" s="26"/>
      <c r="C39" s="26"/>
      <c r="D39" s="28" t="s">
        <v>17</v>
      </c>
      <c r="E39" s="29"/>
      <c r="F39" s="29"/>
      <c r="G39" s="29"/>
      <c r="H39" s="29"/>
      <c r="I39" s="29"/>
      <c r="J39" s="29"/>
      <c r="K39" s="14"/>
      <c r="L39" s="11">
        <f>COUNTIF(M9:M35,"ІІ ур")</f>
        <v>25</v>
      </c>
      <c r="M39" s="3">
        <f>(L39/L37)*100</f>
        <v>92.592592592592595</v>
      </c>
      <c r="N39" s="2"/>
      <c r="O39" s="2"/>
      <c r="P39" s="2"/>
    </row>
    <row r="40" spans="2:16" x14ac:dyDescent="0.25">
      <c r="B40" s="26"/>
      <c r="C40" s="26"/>
      <c r="D40" s="28" t="s">
        <v>18</v>
      </c>
      <c r="E40" s="29"/>
      <c r="F40" s="29"/>
      <c r="G40" s="29"/>
      <c r="H40" s="29"/>
      <c r="I40" s="29"/>
      <c r="J40" s="29"/>
      <c r="K40" s="14"/>
      <c r="L40" s="11">
        <f>COUNTIF(M9:M35,"ІІІ ур")</f>
        <v>2</v>
      </c>
      <c r="M40" s="3">
        <f>(L40/L37)*100</f>
        <v>7.4074074074074066</v>
      </c>
      <c r="N40" s="2"/>
      <c r="O40" s="2"/>
      <c r="P40" s="2"/>
    </row>
    <row r="41" spans="2:16" x14ac:dyDescent="0.25">
      <c r="B41" s="26"/>
      <c r="C41" s="26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  <c r="O41" s="1" t="s">
        <v>22</v>
      </c>
      <c r="P41" s="10" t="s">
        <v>1</v>
      </c>
    </row>
    <row r="42" spans="2:16" x14ac:dyDescent="0.25">
      <c r="B42" s="26"/>
      <c r="C42" s="26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4"/>
      <c r="O42" s="9">
        <f>COUNTA(C9:C35)</f>
        <v>27</v>
      </c>
      <c r="P42" s="9">
        <v>100</v>
      </c>
    </row>
    <row r="43" spans="2:16" x14ac:dyDescent="0.25">
      <c r="B43" s="26"/>
      <c r="C43" s="2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f>COUNTIF(P9:P35,"І ур")</f>
        <v>0</v>
      </c>
      <c r="P43" s="3">
        <f>(O43/O42)*100</f>
        <v>0</v>
      </c>
    </row>
    <row r="44" spans="2:16" x14ac:dyDescent="0.25">
      <c r="B44" s="26"/>
      <c r="C44" s="2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11">
        <f>COUNTIF(P9:P35,"ІІ ур")</f>
        <v>25</v>
      </c>
      <c r="P44" s="3">
        <f>(O44/O42)*100</f>
        <v>92.592592592592595</v>
      </c>
    </row>
    <row r="45" spans="2:16" x14ac:dyDescent="0.25">
      <c r="B45" s="27"/>
      <c r="C45" s="2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11">
        <f>COUNTIF(P9:P35,"ІІІ ур")</f>
        <v>2</v>
      </c>
      <c r="P45" s="3">
        <f>(O45/O42)*100</f>
        <v>7.4074074074074066</v>
      </c>
    </row>
    <row r="102" spans="10:11" x14ac:dyDescent="0.25">
      <c r="J102" s="8">
        <v>1</v>
      </c>
      <c r="K102" s="8" t="s">
        <v>2</v>
      </c>
    </row>
    <row r="103" spans="10:11" x14ac:dyDescent="0.25">
      <c r="J103" s="8">
        <v>1.6</v>
      </c>
      <c r="K103" s="8" t="s">
        <v>3</v>
      </c>
    </row>
    <row r="104" spans="10:11" x14ac:dyDescent="0.25">
      <c r="J104" s="8">
        <v>2.6</v>
      </c>
      <c r="K104" s="8" t="s">
        <v>4</v>
      </c>
    </row>
  </sheetData>
  <mergeCells count="25">
    <mergeCell ref="L7:L8"/>
    <mergeCell ref="D42:N42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45:N45"/>
    <mergeCell ref="B36:B45"/>
    <mergeCell ref="C36:C45"/>
    <mergeCell ref="D36:J36"/>
    <mergeCell ref="D37:J37"/>
    <mergeCell ref="D38:J38"/>
    <mergeCell ref="D39:J39"/>
    <mergeCell ref="D40:J40"/>
    <mergeCell ref="D41:N41"/>
    <mergeCell ref="D43:N43"/>
    <mergeCell ref="D44:N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5"/>
  <sheetViews>
    <sheetView topLeftCell="A28" zoomScale="78" zoomScaleNormal="78" workbookViewId="0">
      <selection activeCell="C36" sqref="C36"/>
    </sheetView>
  </sheetViews>
  <sheetFormatPr defaultRowHeight="15" x14ac:dyDescent="0.25"/>
  <cols>
    <col min="2" max="2" width="4.85546875" customWidth="1"/>
    <col min="3" max="3" width="32" customWidth="1"/>
    <col min="4" max="4" width="9.85546875" customWidth="1"/>
    <col min="5" max="5" width="7" customWidth="1"/>
    <col min="6" max="6" width="9.140625" customWidth="1"/>
    <col min="7" max="7" width="10" customWidth="1"/>
    <col min="8" max="8" width="7.28515625" customWidth="1"/>
    <col min="9" max="9" width="10.140625" customWidth="1"/>
    <col min="10" max="10" width="5.42578125" customWidth="1"/>
    <col min="11" max="11" width="5.140625" customWidth="1"/>
    <col min="12" max="12" width="9" customWidth="1"/>
    <col min="13" max="13" width="8.28515625" customWidth="1"/>
    <col min="14" max="14" width="5.7109375" customWidth="1"/>
    <col min="15" max="15" width="7.85546875" customWidth="1"/>
    <col min="16" max="16" width="5.7109375" customWidth="1"/>
    <col min="17" max="17" width="8.28515625" customWidth="1"/>
    <col min="18" max="18" width="10" customWidth="1"/>
    <col min="19" max="19" width="7.7109375" customWidth="1"/>
    <col min="20" max="20" width="8.140625" customWidth="1"/>
    <col min="21" max="22" width="5" customWidth="1"/>
    <col min="23" max="23" width="10.140625" customWidth="1"/>
    <col min="26" max="26" width="11.28515625" customWidth="1"/>
  </cols>
  <sheetData>
    <row r="2" spans="1:27" x14ac:dyDescent="0.25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x14ac:dyDescent="0.2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x14ac:dyDescent="0.25">
      <c r="A4" s="37" t="s">
        <v>92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6" spans="1:27" x14ac:dyDescent="0.25">
      <c r="B6" s="38" t="s">
        <v>10</v>
      </c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8"/>
      <c r="Y6" s="38"/>
      <c r="Z6" s="38"/>
    </row>
    <row r="7" spans="1:27" ht="28.5" customHeight="1" x14ac:dyDescent="0.25">
      <c r="B7" s="40" t="s">
        <v>0</v>
      </c>
      <c r="C7" s="41" t="s">
        <v>9</v>
      </c>
      <c r="D7" s="40" t="s">
        <v>31</v>
      </c>
      <c r="E7" s="47"/>
      <c r="F7" s="47"/>
      <c r="G7" s="47"/>
      <c r="H7" s="47"/>
      <c r="I7" s="47"/>
      <c r="J7" s="43" t="s">
        <v>11</v>
      </c>
      <c r="K7" s="31" t="s">
        <v>12</v>
      </c>
      <c r="L7" s="45" t="s">
        <v>13</v>
      </c>
      <c r="M7" s="35" t="s">
        <v>32</v>
      </c>
      <c r="N7" s="36"/>
      <c r="O7" s="36"/>
      <c r="P7" s="36"/>
      <c r="Q7" s="36"/>
      <c r="R7" s="36"/>
      <c r="S7" s="36"/>
      <c r="T7" s="36"/>
      <c r="U7" s="43" t="s">
        <v>11</v>
      </c>
      <c r="V7" s="31" t="s">
        <v>12</v>
      </c>
      <c r="W7" s="45" t="s">
        <v>13</v>
      </c>
      <c r="X7" s="43" t="s">
        <v>11</v>
      </c>
      <c r="Y7" s="31" t="s">
        <v>12</v>
      </c>
      <c r="Z7" s="45" t="s">
        <v>13</v>
      </c>
    </row>
    <row r="8" spans="1:27" ht="224.25" customHeight="1" thickBot="1" x14ac:dyDescent="0.3">
      <c r="B8" s="40"/>
      <c r="C8" s="40"/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44"/>
      <c r="K8" s="32"/>
      <c r="L8" s="45"/>
      <c r="M8" s="13" t="s">
        <v>39</v>
      </c>
      <c r="N8" s="13" t="s">
        <v>40</v>
      </c>
      <c r="O8" s="13" t="s">
        <v>41</v>
      </c>
      <c r="P8" s="13" t="s">
        <v>42</v>
      </c>
      <c r="Q8" s="13" t="s">
        <v>43</v>
      </c>
      <c r="R8" s="13" t="s">
        <v>44</v>
      </c>
      <c r="S8" s="13" t="s">
        <v>45</v>
      </c>
      <c r="T8" s="13" t="s">
        <v>46</v>
      </c>
      <c r="U8" s="44"/>
      <c r="V8" s="32"/>
      <c r="W8" s="45"/>
      <c r="X8" s="44"/>
      <c r="Y8" s="32"/>
      <c r="Z8" s="45"/>
    </row>
    <row r="9" spans="1:27" ht="16.5" thickBot="1" x14ac:dyDescent="0.3">
      <c r="B9" s="1">
        <v>1</v>
      </c>
      <c r="C9" s="15" t="s">
        <v>66</v>
      </c>
      <c r="D9" s="1">
        <v>2</v>
      </c>
      <c r="E9" s="1">
        <v>1</v>
      </c>
      <c r="F9" s="1">
        <v>2</v>
      </c>
      <c r="G9" s="1">
        <v>2</v>
      </c>
      <c r="H9" s="1">
        <v>2</v>
      </c>
      <c r="I9" s="1">
        <v>2</v>
      </c>
      <c r="J9" s="4">
        <f>SUM(D9:I9)</f>
        <v>11</v>
      </c>
      <c r="K9" s="6">
        <f>AVERAGE(D9:I9)</f>
        <v>1.8333333333333333</v>
      </c>
      <c r="L9" s="12" t="str">
        <f t="shared" ref="L9:L36" si="0">IF(D9="","",VLOOKUP(K9,$J$103:$K$105,2,TRUE))</f>
        <v>ІІ ур</v>
      </c>
      <c r="M9" s="1">
        <v>1</v>
      </c>
      <c r="N9" s="1">
        <v>1</v>
      </c>
      <c r="O9" s="1">
        <v>2</v>
      </c>
      <c r="P9" s="1">
        <v>2</v>
      </c>
      <c r="Q9" s="1">
        <v>2</v>
      </c>
      <c r="R9" s="1">
        <v>2</v>
      </c>
      <c r="S9" s="1">
        <v>1</v>
      </c>
      <c r="T9" s="1">
        <v>2</v>
      </c>
      <c r="U9" s="4">
        <f>SUM(M9:T9)</f>
        <v>13</v>
      </c>
      <c r="V9" s="6">
        <f>AVERAGE(U9/8)</f>
        <v>1.625</v>
      </c>
      <c r="W9" s="12" t="str">
        <f t="shared" ref="W9" si="1">IF(O9="","",VLOOKUP(V9,$J$103:$K$105,2,TRUE))</f>
        <v>ІІ ур</v>
      </c>
      <c r="X9" s="5">
        <f>J9+U9</f>
        <v>24</v>
      </c>
      <c r="Y9" s="7">
        <f>X9/14</f>
        <v>1.7142857142857142</v>
      </c>
      <c r="Z9" s="12" t="str">
        <f t="shared" ref="Z9" si="2">IF(R9="","",VLOOKUP(Y9,$J$103:$K$105,2,TRUE))</f>
        <v>ІІ ур</v>
      </c>
    </row>
    <row r="10" spans="1:27" ht="16.5" thickBot="1" x14ac:dyDescent="0.3">
      <c r="B10" s="1">
        <v>2</v>
      </c>
      <c r="C10" s="16" t="s">
        <v>67</v>
      </c>
      <c r="D10" s="1">
        <v>3</v>
      </c>
      <c r="E10" s="1">
        <v>2</v>
      </c>
      <c r="F10" s="1">
        <v>3</v>
      </c>
      <c r="G10" s="1">
        <v>3</v>
      </c>
      <c r="H10" s="1">
        <v>3</v>
      </c>
      <c r="I10" s="1">
        <v>3</v>
      </c>
      <c r="J10" s="4">
        <f t="shared" ref="J10:J36" si="3">SUM(D10:I10)</f>
        <v>17</v>
      </c>
      <c r="K10" s="6">
        <f t="shared" ref="K10:K36" si="4">AVERAGE(D10:I10)</f>
        <v>2.8333333333333335</v>
      </c>
      <c r="L10" s="12" t="str">
        <f t="shared" si="0"/>
        <v>ІІІ ур</v>
      </c>
      <c r="M10" s="1">
        <v>3</v>
      </c>
      <c r="N10" s="1">
        <v>2</v>
      </c>
      <c r="O10" s="1">
        <v>3</v>
      </c>
      <c r="P10" s="1">
        <v>2</v>
      </c>
      <c r="Q10" s="1">
        <v>3</v>
      </c>
      <c r="R10" s="1">
        <v>3</v>
      </c>
      <c r="S10" s="1">
        <v>2</v>
      </c>
      <c r="T10" s="1">
        <v>3</v>
      </c>
      <c r="U10" s="4">
        <f t="shared" ref="U10:U36" si="5">SUM(M10:T10)</f>
        <v>21</v>
      </c>
      <c r="V10" s="6">
        <f t="shared" ref="V10:V36" si="6">AVERAGE(U10/8)</f>
        <v>2.625</v>
      </c>
      <c r="W10" s="12" t="str">
        <f t="shared" ref="W10:W36" si="7">IF(O10="","",VLOOKUP(V10,$J$103:$K$105,2,TRUE))</f>
        <v>ІІІ ур</v>
      </c>
      <c r="X10" s="5">
        <f t="shared" ref="X10:X36" si="8">J10+U10</f>
        <v>38</v>
      </c>
      <c r="Y10" s="7">
        <f t="shared" ref="Y10:Y36" si="9">X10/14</f>
        <v>2.7142857142857144</v>
      </c>
      <c r="Z10" s="12" t="str">
        <f t="shared" ref="Z10:Z36" si="10">IF(R10="","",VLOOKUP(Y10,$J$103:$K$105,2,TRUE))</f>
        <v>ІІІ ур</v>
      </c>
    </row>
    <row r="11" spans="1:27" ht="16.5" thickBot="1" x14ac:dyDescent="0.3">
      <c r="B11" s="1">
        <v>3</v>
      </c>
      <c r="C11" s="16" t="s">
        <v>68</v>
      </c>
      <c r="D11" s="1">
        <v>2</v>
      </c>
      <c r="E11" s="1">
        <v>2</v>
      </c>
      <c r="F11" s="1">
        <v>1</v>
      </c>
      <c r="G11" s="1">
        <v>1</v>
      </c>
      <c r="H11" s="1">
        <v>2</v>
      </c>
      <c r="I11" s="1">
        <v>2</v>
      </c>
      <c r="J11" s="4">
        <f t="shared" si="3"/>
        <v>10</v>
      </c>
      <c r="K11" s="6">
        <f t="shared" si="4"/>
        <v>1.6666666666666667</v>
      </c>
      <c r="L11" s="12" t="str">
        <f t="shared" si="0"/>
        <v>ІІ ур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4">
        <f t="shared" si="5"/>
        <v>16</v>
      </c>
      <c r="V11" s="6">
        <f t="shared" si="6"/>
        <v>2</v>
      </c>
      <c r="W11" s="12" t="str">
        <f t="shared" si="7"/>
        <v>ІІ ур</v>
      </c>
      <c r="X11" s="5">
        <f t="shared" si="8"/>
        <v>26</v>
      </c>
      <c r="Y11" s="7">
        <f t="shared" si="9"/>
        <v>1.8571428571428572</v>
      </c>
      <c r="Z11" s="12" t="str">
        <f t="shared" si="10"/>
        <v>ІІ ур</v>
      </c>
    </row>
    <row r="12" spans="1:27" ht="16.5" thickBot="1" x14ac:dyDescent="0.3">
      <c r="B12" s="1">
        <v>4</v>
      </c>
      <c r="C12" s="16" t="s">
        <v>69</v>
      </c>
      <c r="D12" s="1">
        <v>2</v>
      </c>
      <c r="E12" s="1">
        <v>2</v>
      </c>
      <c r="F12" s="1">
        <v>3</v>
      </c>
      <c r="G12" s="1">
        <v>3</v>
      </c>
      <c r="H12" s="1">
        <v>3</v>
      </c>
      <c r="I12" s="1">
        <v>3</v>
      </c>
      <c r="J12" s="4">
        <f t="shared" si="3"/>
        <v>16</v>
      </c>
      <c r="K12" s="6">
        <f t="shared" si="4"/>
        <v>2.6666666666666665</v>
      </c>
      <c r="L12" s="12" t="str">
        <f t="shared" si="0"/>
        <v>ІІІ ур</v>
      </c>
      <c r="M12" s="1">
        <v>3</v>
      </c>
      <c r="N12" s="1">
        <v>2</v>
      </c>
      <c r="O12" s="1">
        <v>3</v>
      </c>
      <c r="P12" s="1">
        <v>2</v>
      </c>
      <c r="Q12" s="1">
        <v>3</v>
      </c>
      <c r="R12" s="1">
        <v>3</v>
      </c>
      <c r="S12" s="1">
        <v>2</v>
      </c>
      <c r="T12" s="1">
        <v>3</v>
      </c>
      <c r="U12" s="4">
        <f t="shared" si="5"/>
        <v>21</v>
      </c>
      <c r="V12" s="6">
        <f t="shared" si="6"/>
        <v>2.625</v>
      </c>
      <c r="W12" s="12" t="str">
        <f t="shared" si="7"/>
        <v>ІІІ ур</v>
      </c>
      <c r="X12" s="5">
        <f t="shared" si="8"/>
        <v>37</v>
      </c>
      <c r="Y12" s="7">
        <f t="shared" si="9"/>
        <v>2.6428571428571428</v>
      </c>
      <c r="Z12" s="12" t="str">
        <f t="shared" si="10"/>
        <v>ІІІ ур</v>
      </c>
    </row>
    <row r="13" spans="1:27" ht="16.5" thickBot="1" x14ac:dyDescent="0.3">
      <c r="B13" s="1">
        <v>5</v>
      </c>
      <c r="C13" s="16" t="s">
        <v>70</v>
      </c>
      <c r="D13" s="1">
        <v>2</v>
      </c>
      <c r="E13" s="1">
        <v>2</v>
      </c>
      <c r="F13" s="1">
        <v>2</v>
      </c>
      <c r="G13" s="1">
        <v>2</v>
      </c>
      <c r="H13" s="1">
        <v>1</v>
      </c>
      <c r="I13" s="1">
        <v>2</v>
      </c>
      <c r="J13" s="4">
        <f t="shared" si="3"/>
        <v>11</v>
      </c>
      <c r="K13" s="6">
        <f t="shared" si="4"/>
        <v>1.8333333333333333</v>
      </c>
      <c r="L13" s="12" t="str">
        <f t="shared" si="0"/>
        <v>ІІ ур</v>
      </c>
      <c r="M13" s="1">
        <v>2</v>
      </c>
      <c r="N13" s="1">
        <v>2</v>
      </c>
      <c r="O13" s="1">
        <v>2</v>
      </c>
      <c r="P13" s="1">
        <v>1</v>
      </c>
      <c r="Q13" s="1">
        <v>2</v>
      </c>
      <c r="R13" s="1">
        <v>1</v>
      </c>
      <c r="S13" s="1">
        <v>2</v>
      </c>
      <c r="T13" s="1">
        <v>1</v>
      </c>
      <c r="U13" s="4">
        <f t="shared" si="5"/>
        <v>13</v>
      </c>
      <c r="V13" s="6">
        <f t="shared" si="6"/>
        <v>1.625</v>
      </c>
      <c r="W13" s="12" t="str">
        <f t="shared" si="7"/>
        <v>ІІ ур</v>
      </c>
      <c r="X13" s="5">
        <f t="shared" si="8"/>
        <v>24</v>
      </c>
      <c r="Y13" s="7">
        <f t="shared" si="9"/>
        <v>1.7142857142857142</v>
      </c>
      <c r="Z13" s="12" t="str">
        <f t="shared" si="10"/>
        <v>ІІ ур</v>
      </c>
    </row>
    <row r="14" spans="1:27" ht="16.5" thickBot="1" x14ac:dyDescent="0.3">
      <c r="B14" s="1">
        <v>6</v>
      </c>
      <c r="C14" s="16" t="s">
        <v>71</v>
      </c>
      <c r="D14" s="1">
        <v>2</v>
      </c>
      <c r="E14" s="1">
        <v>2</v>
      </c>
      <c r="F14" s="1">
        <v>1</v>
      </c>
      <c r="G14" s="1">
        <v>1</v>
      </c>
      <c r="H14" s="1">
        <v>2</v>
      </c>
      <c r="I14" s="1">
        <v>1</v>
      </c>
      <c r="J14" s="4">
        <f t="shared" si="3"/>
        <v>9</v>
      </c>
      <c r="K14" s="6">
        <f t="shared" si="4"/>
        <v>1.5</v>
      </c>
      <c r="L14" s="12" t="str">
        <f t="shared" si="0"/>
        <v>І ур</v>
      </c>
      <c r="M14" s="1">
        <v>2</v>
      </c>
      <c r="N14" s="1">
        <v>2</v>
      </c>
      <c r="O14" s="1">
        <v>2</v>
      </c>
      <c r="P14" s="1">
        <v>1</v>
      </c>
      <c r="Q14" s="1">
        <v>2</v>
      </c>
      <c r="R14" s="1">
        <v>1</v>
      </c>
      <c r="S14" s="1">
        <v>1</v>
      </c>
      <c r="T14" s="1">
        <v>1</v>
      </c>
      <c r="U14" s="4">
        <f t="shared" si="5"/>
        <v>12</v>
      </c>
      <c r="V14" s="6">
        <f t="shared" si="6"/>
        <v>1.5</v>
      </c>
      <c r="W14" s="12" t="str">
        <f t="shared" si="7"/>
        <v>І ур</v>
      </c>
      <c r="X14" s="5">
        <f t="shared" si="8"/>
        <v>21</v>
      </c>
      <c r="Y14" s="7">
        <f t="shared" si="9"/>
        <v>1.5</v>
      </c>
      <c r="Z14" s="12" t="str">
        <f t="shared" si="10"/>
        <v>І ур</v>
      </c>
    </row>
    <row r="15" spans="1:27" ht="16.5" thickBot="1" x14ac:dyDescent="0.3">
      <c r="B15" s="1">
        <v>7</v>
      </c>
      <c r="C15" s="16" t="s">
        <v>72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2</v>
      </c>
      <c r="J15" s="4">
        <f t="shared" si="3"/>
        <v>12</v>
      </c>
      <c r="K15" s="6">
        <f t="shared" si="4"/>
        <v>2</v>
      </c>
      <c r="L15" s="12" t="str">
        <f t="shared" si="0"/>
        <v>ІІ ур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4">
        <f t="shared" si="5"/>
        <v>16</v>
      </c>
      <c r="V15" s="6">
        <f t="shared" si="6"/>
        <v>2</v>
      </c>
      <c r="W15" s="12" t="str">
        <f t="shared" si="7"/>
        <v>ІІ ур</v>
      </c>
      <c r="X15" s="5">
        <f t="shared" si="8"/>
        <v>28</v>
      </c>
      <c r="Y15" s="7">
        <f t="shared" si="9"/>
        <v>2</v>
      </c>
      <c r="Z15" s="12" t="str">
        <f t="shared" si="10"/>
        <v>ІІ ур</v>
      </c>
    </row>
    <row r="16" spans="1:27" ht="16.5" thickBot="1" x14ac:dyDescent="0.3">
      <c r="B16" s="1">
        <v>8</v>
      </c>
      <c r="C16" s="16" t="s">
        <v>73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3</v>
      </c>
      <c r="J16" s="4">
        <f t="shared" si="3"/>
        <v>17</v>
      </c>
      <c r="K16" s="6">
        <f t="shared" si="4"/>
        <v>2.8333333333333335</v>
      </c>
      <c r="L16" s="12" t="str">
        <f t="shared" si="0"/>
        <v>ІІІ ур</v>
      </c>
      <c r="M16" s="1">
        <v>2</v>
      </c>
      <c r="N16" s="1">
        <v>3</v>
      </c>
      <c r="O16" s="1">
        <v>2</v>
      </c>
      <c r="P16" s="1">
        <v>3</v>
      </c>
      <c r="Q16" s="1">
        <v>3</v>
      </c>
      <c r="R16" s="1">
        <v>3</v>
      </c>
      <c r="S16" s="1">
        <v>3</v>
      </c>
      <c r="T16" s="1">
        <v>2</v>
      </c>
      <c r="U16" s="4">
        <f t="shared" si="5"/>
        <v>21</v>
      </c>
      <c r="V16" s="6">
        <f t="shared" si="6"/>
        <v>2.625</v>
      </c>
      <c r="W16" s="12" t="str">
        <f t="shared" si="7"/>
        <v>ІІІ ур</v>
      </c>
      <c r="X16" s="5">
        <f t="shared" si="8"/>
        <v>38</v>
      </c>
      <c r="Y16" s="7">
        <f t="shared" si="9"/>
        <v>2.7142857142857144</v>
      </c>
      <c r="Z16" s="12" t="str">
        <f t="shared" si="10"/>
        <v>ІІІ ур</v>
      </c>
    </row>
    <row r="17" spans="2:26" ht="16.5" thickBot="1" x14ac:dyDescent="0.3">
      <c r="B17" s="1">
        <v>9</v>
      </c>
      <c r="C17" s="16" t="s">
        <v>74</v>
      </c>
      <c r="D17" s="1">
        <v>2</v>
      </c>
      <c r="E17" s="1">
        <v>1</v>
      </c>
      <c r="F17" s="1">
        <v>2</v>
      </c>
      <c r="G17" s="1">
        <v>1</v>
      </c>
      <c r="H17" s="1">
        <v>1</v>
      </c>
      <c r="I17" s="1">
        <v>2</v>
      </c>
      <c r="J17" s="4">
        <f t="shared" si="3"/>
        <v>9</v>
      </c>
      <c r="K17" s="6">
        <f t="shared" si="4"/>
        <v>1.5</v>
      </c>
      <c r="L17" s="12" t="str">
        <f t="shared" si="0"/>
        <v>І ур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4">
        <f t="shared" si="5"/>
        <v>16</v>
      </c>
      <c r="V17" s="6">
        <f t="shared" si="6"/>
        <v>2</v>
      </c>
      <c r="W17" s="12" t="str">
        <f t="shared" si="7"/>
        <v>ІІ ур</v>
      </c>
      <c r="X17" s="5">
        <f t="shared" si="8"/>
        <v>25</v>
      </c>
      <c r="Y17" s="7">
        <f t="shared" si="9"/>
        <v>1.7857142857142858</v>
      </c>
      <c r="Z17" s="12" t="str">
        <f t="shared" si="10"/>
        <v>ІІ ур</v>
      </c>
    </row>
    <row r="18" spans="2:26" ht="16.5" thickBot="1" x14ac:dyDescent="0.3">
      <c r="B18" s="1">
        <v>10</v>
      </c>
      <c r="C18" s="16" t="s">
        <v>75</v>
      </c>
      <c r="D18" s="1">
        <v>2</v>
      </c>
      <c r="E18" s="1">
        <v>3</v>
      </c>
      <c r="F18" s="1">
        <v>3</v>
      </c>
      <c r="G18" s="1">
        <v>3</v>
      </c>
      <c r="H18" s="1">
        <v>2</v>
      </c>
      <c r="I18" s="1">
        <v>3</v>
      </c>
      <c r="J18" s="4">
        <f t="shared" si="3"/>
        <v>16</v>
      </c>
      <c r="K18" s="6">
        <f t="shared" si="4"/>
        <v>2.6666666666666665</v>
      </c>
      <c r="L18" s="12" t="str">
        <f t="shared" si="0"/>
        <v>ІІІ ур</v>
      </c>
      <c r="M18" s="1">
        <v>3</v>
      </c>
      <c r="N18" s="1">
        <v>2</v>
      </c>
      <c r="O18" s="1">
        <v>3</v>
      </c>
      <c r="P18" s="1">
        <v>3</v>
      </c>
      <c r="Q18" s="1">
        <v>2</v>
      </c>
      <c r="R18" s="1">
        <v>3</v>
      </c>
      <c r="S18" s="1">
        <v>3</v>
      </c>
      <c r="T18" s="1">
        <v>2</v>
      </c>
      <c r="U18" s="4">
        <f t="shared" si="5"/>
        <v>21</v>
      </c>
      <c r="V18" s="6">
        <f t="shared" si="6"/>
        <v>2.625</v>
      </c>
      <c r="W18" s="12" t="str">
        <f t="shared" si="7"/>
        <v>ІІІ ур</v>
      </c>
      <c r="X18" s="5">
        <f t="shared" si="8"/>
        <v>37</v>
      </c>
      <c r="Y18" s="7">
        <f t="shared" si="9"/>
        <v>2.6428571428571428</v>
      </c>
      <c r="Z18" s="12" t="str">
        <f t="shared" si="10"/>
        <v>ІІІ ур</v>
      </c>
    </row>
    <row r="19" spans="2:26" ht="16.5" thickBot="1" x14ac:dyDescent="0.3">
      <c r="B19" s="1">
        <v>11</v>
      </c>
      <c r="C19" s="16" t="s">
        <v>76</v>
      </c>
      <c r="D19" s="1">
        <v>2</v>
      </c>
      <c r="E19" s="1">
        <v>2</v>
      </c>
      <c r="F19" s="1">
        <v>3</v>
      </c>
      <c r="G19" s="1">
        <v>3</v>
      </c>
      <c r="H19" s="1">
        <v>3</v>
      </c>
      <c r="I19" s="1">
        <v>3</v>
      </c>
      <c r="J19" s="4">
        <f t="shared" si="3"/>
        <v>16</v>
      </c>
      <c r="K19" s="6">
        <f t="shared" si="4"/>
        <v>2.6666666666666665</v>
      </c>
      <c r="L19" s="12" t="str">
        <f t="shared" si="0"/>
        <v>ІІІ ур</v>
      </c>
      <c r="M19" s="1">
        <v>2</v>
      </c>
      <c r="N19" s="1">
        <v>2</v>
      </c>
      <c r="O19" s="1">
        <v>3</v>
      </c>
      <c r="P19" s="1">
        <v>2</v>
      </c>
      <c r="Q19" s="1">
        <v>3</v>
      </c>
      <c r="R19" s="1">
        <v>3</v>
      </c>
      <c r="S19" s="1">
        <v>3</v>
      </c>
      <c r="T19" s="1">
        <v>3</v>
      </c>
      <c r="U19" s="4">
        <f t="shared" si="5"/>
        <v>21</v>
      </c>
      <c r="V19" s="6">
        <f t="shared" si="6"/>
        <v>2.625</v>
      </c>
      <c r="W19" s="12" t="str">
        <f t="shared" si="7"/>
        <v>ІІІ ур</v>
      </c>
      <c r="X19" s="5">
        <f t="shared" si="8"/>
        <v>37</v>
      </c>
      <c r="Y19" s="7">
        <f t="shared" si="9"/>
        <v>2.6428571428571428</v>
      </c>
      <c r="Z19" s="12" t="str">
        <f t="shared" si="10"/>
        <v>ІІІ ур</v>
      </c>
    </row>
    <row r="20" spans="2:26" ht="16.5" thickBot="1" x14ac:dyDescent="0.3">
      <c r="B20" s="1">
        <v>12</v>
      </c>
      <c r="C20" s="16" t="s">
        <v>77</v>
      </c>
      <c r="D20" s="1">
        <v>2</v>
      </c>
      <c r="E20" s="1">
        <v>3</v>
      </c>
      <c r="F20" s="1">
        <v>3</v>
      </c>
      <c r="G20" s="1">
        <v>3</v>
      </c>
      <c r="H20" s="1">
        <v>2</v>
      </c>
      <c r="I20" s="1">
        <v>3</v>
      </c>
      <c r="J20" s="4">
        <f t="shared" si="3"/>
        <v>16</v>
      </c>
      <c r="K20" s="6">
        <f t="shared" si="4"/>
        <v>2.6666666666666665</v>
      </c>
      <c r="L20" s="12" t="str">
        <f t="shared" si="0"/>
        <v>ІІІ ур</v>
      </c>
      <c r="M20" s="1">
        <v>2</v>
      </c>
      <c r="N20" s="1">
        <v>2</v>
      </c>
      <c r="O20" s="1">
        <v>3</v>
      </c>
      <c r="P20" s="1">
        <v>2</v>
      </c>
      <c r="Q20" s="1">
        <v>3</v>
      </c>
      <c r="R20" s="1">
        <v>3</v>
      </c>
      <c r="S20" s="1">
        <v>3</v>
      </c>
      <c r="T20" s="1">
        <v>3</v>
      </c>
      <c r="U20" s="4">
        <f t="shared" si="5"/>
        <v>21</v>
      </c>
      <c r="V20" s="6">
        <f t="shared" si="6"/>
        <v>2.625</v>
      </c>
      <c r="W20" s="12" t="str">
        <f t="shared" si="7"/>
        <v>ІІІ ур</v>
      </c>
      <c r="X20" s="5">
        <f t="shared" si="8"/>
        <v>37</v>
      </c>
      <c r="Y20" s="7">
        <f t="shared" si="9"/>
        <v>2.6428571428571428</v>
      </c>
      <c r="Z20" s="12" t="str">
        <f t="shared" si="10"/>
        <v>ІІІ ур</v>
      </c>
    </row>
    <row r="21" spans="2:26" ht="16.5" thickBot="1" x14ac:dyDescent="0.3">
      <c r="B21" s="1">
        <v>13</v>
      </c>
      <c r="C21" s="16" t="s">
        <v>78</v>
      </c>
      <c r="D21" s="1">
        <v>2</v>
      </c>
      <c r="E21" s="1">
        <v>3</v>
      </c>
      <c r="F21" s="1">
        <v>3</v>
      </c>
      <c r="G21" s="1">
        <v>3</v>
      </c>
      <c r="H21" s="1">
        <v>2</v>
      </c>
      <c r="I21" s="1">
        <v>3</v>
      </c>
      <c r="J21" s="4">
        <f t="shared" si="3"/>
        <v>16</v>
      </c>
      <c r="K21" s="6">
        <f t="shared" si="4"/>
        <v>2.6666666666666665</v>
      </c>
      <c r="L21" s="12" t="str">
        <f t="shared" si="0"/>
        <v>ІІІ ур</v>
      </c>
      <c r="M21" s="1">
        <v>2</v>
      </c>
      <c r="N21" s="1">
        <v>3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3</v>
      </c>
      <c r="U21" s="4">
        <f t="shared" si="5"/>
        <v>21</v>
      </c>
      <c r="V21" s="6">
        <f t="shared" si="6"/>
        <v>2.625</v>
      </c>
      <c r="W21" s="12" t="str">
        <f t="shared" si="7"/>
        <v>ІІІ ур</v>
      </c>
      <c r="X21" s="5">
        <f t="shared" si="8"/>
        <v>37</v>
      </c>
      <c r="Y21" s="7">
        <f t="shared" si="9"/>
        <v>2.6428571428571428</v>
      </c>
      <c r="Z21" s="12" t="str">
        <f t="shared" si="10"/>
        <v>ІІІ ур</v>
      </c>
    </row>
    <row r="22" spans="2:26" ht="16.5" thickBot="1" x14ac:dyDescent="0.3">
      <c r="B22" s="1">
        <v>14</v>
      </c>
      <c r="C22" s="16" t="s">
        <v>79</v>
      </c>
      <c r="D22" s="1">
        <v>2</v>
      </c>
      <c r="E22" s="1">
        <v>1</v>
      </c>
      <c r="F22" s="1">
        <v>2</v>
      </c>
      <c r="G22" s="1">
        <v>2</v>
      </c>
      <c r="H22" s="1">
        <v>2</v>
      </c>
      <c r="I22" s="1">
        <v>1</v>
      </c>
      <c r="J22" s="4">
        <f t="shared" si="3"/>
        <v>10</v>
      </c>
      <c r="K22" s="6">
        <f t="shared" si="4"/>
        <v>1.6666666666666667</v>
      </c>
      <c r="L22" s="12" t="str">
        <f t="shared" si="0"/>
        <v>ІІ ур</v>
      </c>
      <c r="M22" s="1">
        <v>2</v>
      </c>
      <c r="N22" s="1">
        <v>2</v>
      </c>
      <c r="O22" s="1">
        <v>2</v>
      </c>
      <c r="P22" s="1">
        <v>3</v>
      </c>
      <c r="Q22" s="1">
        <v>2</v>
      </c>
      <c r="R22" s="1">
        <v>2</v>
      </c>
      <c r="S22" s="1">
        <v>3</v>
      </c>
      <c r="T22" s="1">
        <v>3</v>
      </c>
      <c r="U22" s="4">
        <f t="shared" si="5"/>
        <v>19</v>
      </c>
      <c r="V22" s="6">
        <f t="shared" si="6"/>
        <v>2.375</v>
      </c>
      <c r="W22" s="12" t="str">
        <f t="shared" si="7"/>
        <v>ІІ ур</v>
      </c>
      <c r="X22" s="5">
        <f t="shared" si="8"/>
        <v>29</v>
      </c>
      <c r="Y22" s="7">
        <f t="shared" si="9"/>
        <v>2.0714285714285716</v>
      </c>
      <c r="Z22" s="12" t="str">
        <f t="shared" si="10"/>
        <v>ІІ ур</v>
      </c>
    </row>
    <row r="23" spans="2:26" ht="16.5" thickBot="1" x14ac:dyDescent="0.3">
      <c r="B23" s="1">
        <v>15</v>
      </c>
      <c r="C23" s="16" t="s">
        <v>80</v>
      </c>
      <c r="D23" s="1">
        <v>2</v>
      </c>
      <c r="E23" s="1">
        <v>2</v>
      </c>
      <c r="F23" s="1">
        <v>3</v>
      </c>
      <c r="G23" s="1">
        <v>3</v>
      </c>
      <c r="H23" s="1">
        <v>3</v>
      </c>
      <c r="I23" s="1">
        <v>3</v>
      </c>
      <c r="J23" s="4">
        <f t="shared" si="3"/>
        <v>16</v>
      </c>
      <c r="K23" s="6">
        <f t="shared" si="4"/>
        <v>2.6666666666666665</v>
      </c>
      <c r="L23" s="12" t="str">
        <f t="shared" si="0"/>
        <v>ІІІ ур</v>
      </c>
      <c r="M23" s="1">
        <v>2</v>
      </c>
      <c r="N23" s="1">
        <v>3</v>
      </c>
      <c r="O23" s="1">
        <v>3</v>
      </c>
      <c r="P23" s="1">
        <v>3</v>
      </c>
      <c r="Q23" s="1">
        <v>3</v>
      </c>
      <c r="R23" s="1">
        <v>2</v>
      </c>
      <c r="S23" s="1">
        <v>3</v>
      </c>
      <c r="T23" s="1">
        <v>3</v>
      </c>
      <c r="U23" s="4">
        <f t="shared" si="5"/>
        <v>22</v>
      </c>
      <c r="V23" s="6">
        <f t="shared" si="6"/>
        <v>2.75</v>
      </c>
      <c r="W23" s="12" t="str">
        <f t="shared" si="7"/>
        <v>ІІІ ур</v>
      </c>
      <c r="X23" s="5">
        <f t="shared" si="8"/>
        <v>38</v>
      </c>
      <c r="Y23" s="7">
        <f t="shared" si="9"/>
        <v>2.7142857142857144</v>
      </c>
      <c r="Z23" s="12" t="str">
        <f t="shared" si="10"/>
        <v>ІІІ ур</v>
      </c>
    </row>
    <row r="24" spans="2:26" ht="16.5" thickBot="1" x14ac:dyDescent="0.3">
      <c r="B24" s="1">
        <v>16</v>
      </c>
      <c r="C24" s="16" t="s">
        <v>81</v>
      </c>
      <c r="D24" s="1">
        <v>2</v>
      </c>
      <c r="E24" s="1">
        <v>2</v>
      </c>
      <c r="F24" s="1">
        <v>1</v>
      </c>
      <c r="G24" s="1">
        <v>1</v>
      </c>
      <c r="H24" s="1">
        <v>2</v>
      </c>
      <c r="I24" s="1">
        <v>2</v>
      </c>
      <c r="J24" s="4">
        <f t="shared" si="3"/>
        <v>10</v>
      </c>
      <c r="K24" s="6">
        <f t="shared" si="4"/>
        <v>1.6666666666666667</v>
      </c>
      <c r="L24" s="12" t="str">
        <f t="shared" si="0"/>
        <v>ІІ ур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3</v>
      </c>
      <c r="S24" s="1">
        <v>2</v>
      </c>
      <c r="T24" s="1">
        <v>2</v>
      </c>
      <c r="U24" s="4">
        <f t="shared" si="5"/>
        <v>17</v>
      </c>
      <c r="V24" s="6">
        <f t="shared" si="6"/>
        <v>2.125</v>
      </c>
      <c r="W24" s="12" t="str">
        <f t="shared" si="7"/>
        <v>ІІ ур</v>
      </c>
      <c r="X24" s="5">
        <f t="shared" si="8"/>
        <v>27</v>
      </c>
      <c r="Y24" s="7">
        <f t="shared" si="9"/>
        <v>1.9285714285714286</v>
      </c>
      <c r="Z24" s="12" t="str">
        <f t="shared" si="10"/>
        <v>ІІ ур</v>
      </c>
    </row>
    <row r="25" spans="2:26" ht="16.5" thickBot="1" x14ac:dyDescent="0.3">
      <c r="B25" s="1">
        <v>17</v>
      </c>
      <c r="C25" s="16" t="s">
        <v>82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4">
        <f t="shared" si="3"/>
        <v>12</v>
      </c>
      <c r="K25" s="6">
        <f t="shared" si="4"/>
        <v>2</v>
      </c>
      <c r="L25" s="12" t="str">
        <f t="shared" si="0"/>
        <v>ІІ ур</v>
      </c>
      <c r="M25" s="1">
        <v>3</v>
      </c>
      <c r="N25" s="1">
        <v>2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2</v>
      </c>
      <c r="U25" s="4">
        <f t="shared" si="5"/>
        <v>22</v>
      </c>
      <c r="V25" s="6">
        <f t="shared" si="6"/>
        <v>2.75</v>
      </c>
      <c r="W25" s="12" t="str">
        <f t="shared" si="7"/>
        <v>ІІІ ур</v>
      </c>
      <c r="X25" s="5">
        <f t="shared" si="8"/>
        <v>34</v>
      </c>
      <c r="Y25" s="7">
        <f t="shared" si="9"/>
        <v>2.4285714285714284</v>
      </c>
      <c r="Z25" s="12" t="str">
        <f t="shared" si="10"/>
        <v>ІІ ур</v>
      </c>
    </row>
    <row r="26" spans="2:26" ht="16.5" thickBot="1" x14ac:dyDescent="0.3">
      <c r="B26" s="1">
        <v>18</v>
      </c>
      <c r="C26" s="16" t="s">
        <v>83</v>
      </c>
      <c r="D26" s="1">
        <v>2</v>
      </c>
      <c r="E26" s="1">
        <v>2</v>
      </c>
      <c r="F26" s="1">
        <v>3</v>
      </c>
      <c r="G26" s="1">
        <v>3</v>
      </c>
      <c r="H26" s="1">
        <v>2</v>
      </c>
      <c r="I26" s="1">
        <v>2</v>
      </c>
      <c r="J26" s="4">
        <f t="shared" si="3"/>
        <v>14</v>
      </c>
      <c r="K26" s="6">
        <f t="shared" si="4"/>
        <v>2.3333333333333335</v>
      </c>
      <c r="L26" s="12" t="str">
        <f t="shared" si="0"/>
        <v>ІІ ур</v>
      </c>
      <c r="M26" s="1">
        <v>3</v>
      </c>
      <c r="N26" s="1">
        <v>3</v>
      </c>
      <c r="O26" s="1">
        <v>3</v>
      </c>
      <c r="P26" s="1">
        <v>3</v>
      </c>
      <c r="Q26" s="1">
        <v>2</v>
      </c>
      <c r="R26" s="1">
        <v>3</v>
      </c>
      <c r="S26" s="1">
        <v>3</v>
      </c>
      <c r="T26" s="1">
        <v>3</v>
      </c>
      <c r="U26" s="4">
        <f t="shared" si="5"/>
        <v>23</v>
      </c>
      <c r="V26" s="6">
        <f t="shared" si="6"/>
        <v>2.875</v>
      </c>
      <c r="W26" s="12" t="str">
        <f t="shared" si="7"/>
        <v>ІІІ ур</v>
      </c>
      <c r="X26" s="5">
        <f t="shared" si="8"/>
        <v>37</v>
      </c>
      <c r="Y26" s="7">
        <f t="shared" si="9"/>
        <v>2.6428571428571428</v>
      </c>
      <c r="Z26" s="12" t="str">
        <f t="shared" si="10"/>
        <v>ІІІ ур</v>
      </c>
    </row>
    <row r="27" spans="2:26" ht="16.5" thickBot="1" x14ac:dyDescent="0.3">
      <c r="B27" s="1">
        <v>19</v>
      </c>
      <c r="C27" s="16" t="s">
        <v>84</v>
      </c>
      <c r="D27" s="1">
        <v>2</v>
      </c>
      <c r="E27" s="1">
        <v>2</v>
      </c>
      <c r="F27" s="1">
        <v>3</v>
      </c>
      <c r="G27" s="1">
        <v>3</v>
      </c>
      <c r="H27" s="1">
        <v>3</v>
      </c>
      <c r="I27" s="1">
        <v>3</v>
      </c>
      <c r="J27" s="4">
        <f t="shared" si="3"/>
        <v>16</v>
      </c>
      <c r="K27" s="6">
        <f t="shared" si="4"/>
        <v>2.6666666666666665</v>
      </c>
      <c r="L27" s="12" t="str">
        <f t="shared" si="0"/>
        <v>ІІІ ур</v>
      </c>
      <c r="M27" s="1">
        <v>3</v>
      </c>
      <c r="N27" s="1">
        <v>2</v>
      </c>
      <c r="O27" s="1">
        <v>3</v>
      </c>
      <c r="P27" s="1">
        <v>3</v>
      </c>
      <c r="Q27" s="1">
        <v>3</v>
      </c>
      <c r="R27" s="1">
        <v>3</v>
      </c>
      <c r="S27" s="1">
        <v>3</v>
      </c>
      <c r="T27" s="1">
        <v>3</v>
      </c>
      <c r="U27" s="4">
        <f t="shared" si="5"/>
        <v>23</v>
      </c>
      <c r="V27" s="6">
        <f t="shared" si="6"/>
        <v>2.875</v>
      </c>
      <c r="W27" s="12" t="str">
        <f t="shared" si="7"/>
        <v>ІІІ ур</v>
      </c>
      <c r="X27" s="5">
        <f t="shared" si="8"/>
        <v>39</v>
      </c>
      <c r="Y27" s="7">
        <f t="shared" si="9"/>
        <v>2.7857142857142856</v>
      </c>
      <c r="Z27" s="12" t="str">
        <f t="shared" si="10"/>
        <v>ІІІ ур</v>
      </c>
    </row>
    <row r="28" spans="2:26" ht="16.5" thickBot="1" x14ac:dyDescent="0.3">
      <c r="B28" s="1">
        <v>20</v>
      </c>
      <c r="C28" s="16" t="s">
        <v>85</v>
      </c>
      <c r="D28" s="1">
        <v>2</v>
      </c>
      <c r="E28" s="1">
        <v>3</v>
      </c>
      <c r="F28" s="1">
        <v>3</v>
      </c>
      <c r="G28" s="1">
        <v>3</v>
      </c>
      <c r="H28" s="1">
        <v>2</v>
      </c>
      <c r="I28" s="1">
        <v>3</v>
      </c>
      <c r="J28" s="4">
        <f t="shared" si="3"/>
        <v>16</v>
      </c>
      <c r="K28" s="6">
        <f t="shared" si="4"/>
        <v>2.6666666666666665</v>
      </c>
      <c r="L28" s="12" t="str">
        <f t="shared" si="0"/>
        <v>ІІІ ур</v>
      </c>
      <c r="M28" s="1">
        <v>3</v>
      </c>
      <c r="N28" s="1">
        <v>2</v>
      </c>
      <c r="O28" s="1">
        <v>2</v>
      </c>
      <c r="P28" s="1">
        <v>3</v>
      </c>
      <c r="Q28" s="1">
        <v>3</v>
      </c>
      <c r="R28" s="1">
        <v>2</v>
      </c>
      <c r="S28" s="1">
        <v>3</v>
      </c>
      <c r="T28" s="1">
        <v>3</v>
      </c>
      <c r="U28" s="4">
        <f t="shared" si="5"/>
        <v>21</v>
      </c>
      <c r="V28" s="6">
        <f t="shared" si="6"/>
        <v>2.625</v>
      </c>
      <c r="W28" s="12" t="str">
        <f t="shared" si="7"/>
        <v>ІІІ ур</v>
      </c>
      <c r="X28" s="5">
        <f t="shared" si="8"/>
        <v>37</v>
      </c>
      <c r="Y28" s="7">
        <f t="shared" si="9"/>
        <v>2.6428571428571428</v>
      </c>
      <c r="Z28" s="12" t="str">
        <f t="shared" si="10"/>
        <v>ІІІ ур</v>
      </c>
    </row>
    <row r="29" spans="2:26" ht="16.5" thickBot="1" x14ac:dyDescent="0.3">
      <c r="B29" s="1">
        <v>21</v>
      </c>
      <c r="C29" s="16" t="s">
        <v>86</v>
      </c>
      <c r="D29" s="1">
        <v>3</v>
      </c>
      <c r="E29" s="1">
        <v>3</v>
      </c>
      <c r="F29" s="1">
        <v>2</v>
      </c>
      <c r="G29" s="1">
        <v>3</v>
      </c>
      <c r="H29" s="1">
        <v>3</v>
      </c>
      <c r="I29" s="1">
        <v>2</v>
      </c>
      <c r="J29" s="4">
        <f t="shared" si="3"/>
        <v>16</v>
      </c>
      <c r="K29" s="6">
        <f t="shared" si="4"/>
        <v>2.6666666666666665</v>
      </c>
      <c r="L29" s="12" t="str">
        <f t="shared" si="0"/>
        <v>ІІІ ур</v>
      </c>
      <c r="M29" s="1">
        <v>2</v>
      </c>
      <c r="N29" s="1">
        <v>3</v>
      </c>
      <c r="O29" s="1">
        <v>2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4">
        <f t="shared" si="5"/>
        <v>22</v>
      </c>
      <c r="V29" s="6">
        <f t="shared" si="6"/>
        <v>2.75</v>
      </c>
      <c r="W29" s="12" t="str">
        <f t="shared" si="7"/>
        <v>ІІІ ур</v>
      </c>
      <c r="X29" s="5">
        <f t="shared" si="8"/>
        <v>38</v>
      </c>
      <c r="Y29" s="7">
        <f t="shared" si="9"/>
        <v>2.7142857142857144</v>
      </c>
      <c r="Z29" s="12" t="str">
        <f t="shared" si="10"/>
        <v>ІІІ ур</v>
      </c>
    </row>
    <row r="30" spans="2:26" ht="16.5" thickBot="1" x14ac:dyDescent="0.3">
      <c r="B30" s="1">
        <v>22</v>
      </c>
      <c r="C30" s="16" t="s">
        <v>87</v>
      </c>
      <c r="D30" s="1">
        <v>2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4">
        <f t="shared" si="3"/>
        <v>13</v>
      </c>
      <c r="K30" s="6">
        <f t="shared" si="4"/>
        <v>2.1666666666666665</v>
      </c>
      <c r="L30" s="12" t="str">
        <f t="shared" si="0"/>
        <v>ІІ ур</v>
      </c>
      <c r="M30" s="1">
        <v>2</v>
      </c>
      <c r="N30" s="1">
        <v>1</v>
      </c>
      <c r="O30" s="1">
        <v>1</v>
      </c>
      <c r="P30" s="1">
        <v>2</v>
      </c>
      <c r="Q30" s="1">
        <v>1</v>
      </c>
      <c r="R30" s="1">
        <v>2</v>
      </c>
      <c r="S30" s="1">
        <v>1</v>
      </c>
      <c r="T30" s="1">
        <v>1</v>
      </c>
      <c r="U30" s="4">
        <f t="shared" si="5"/>
        <v>11</v>
      </c>
      <c r="V30" s="6">
        <f t="shared" si="6"/>
        <v>1.375</v>
      </c>
      <c r="W30" s="12" t="str">
        <f t="shared" si="7"/>
        <v>І ур</v>
      </c>
      <c r="X30" s="5">
        <f t="shared" si="8"/>
        <v>24</v>
      </c>
      <c r="Y30" s="7">
        <f t="shared" si="9"/>
        <v>1.7142857142857142</v>
      </c>
      <c r="Z30" s="12" t="str">
        <f t="shared" si="10"/>
        <v>ІІ ур</v>
      </c>
    </row>
    <row r="31" spans="2:26" ht="16.5" thickBot="1" x14ac:dyDescent="0.3">
      <c r="B31" s="1">
        <v>23</v>
      </c>
      <c r="C31" s="16" t="s">
        <v>88</v>
      </c>
      <c r="D31" s="1">
        <v>2</v>
      </c>
      <c r="E31" s="1">
        <v>1</v>
      </c>
      <c r="F31" s="1">
        <v>1</v>
      </c>
      <c r="G31" s="1">
        <v>2</v>
      </c>
      <c r="H31" s="1">
        <v>1</v>
      </c>
      <c r="I31" s="1">
        <v>1</v>
      </c>
      <c r="J31" s="4">
        <f t="shared" si="3"/>
        <v>8</v>
      </c>
      <c r="K31" s="6">
        <f t="shared" si="4"/>
        <v>1.3333333333333333</v>
      </c>
      <c r="L31" s="12" t="str">
        <f t="shared" si="0"/>
        <v>І ур</v>
      </c>
      <c r="M31" s="1">
        <v>2</v>
      </c>
      <c r="N31" s="1">
        <v>2</v>
      </c>
      <c r="O31" s="1">
        <v>1</v>
      </c>
      <c r="P31" s="1">
        <v>2</v>
      </c>
      <c r="Q31" s="1">
        <v>1</v>
      </c>
      <c r="R31" s="1">
        <v>2</v>
      </c>
      <c r="S31" s="1">
        <v>1</v>
      </c>
      <c r="T31" s="1">
        <v>1</v>
      </c>
      <c r="U31" s="4">
        <f t="shared" si="5"/>
        <v>12</v>
      </c>
      <c r="V31" s="6">
        <f t="shared" si="6"/>
        <v>1.5</v>
      </c>
      <c r="W31" s="12" t="str">
        <f t="shared" si="7"/>
        <v>І ур</v>
      </c>
      <c r="X31" s="5">
        <f t="shared" si="8"/>
        <v>20</v>
      </c>
      <c r="Y31" s="7">
        <f t="shared" si="9"/>
        <v>1.4285714285714286</v>
      </c>
      <c r="Z31" s="12" t="str">
        <f t="shared" si="10"/>
        <v>І ур</v>
      </c>
    </row>
    <row r="32" spans="2:26" ht="16.5" thickBot="1" x14ac:dyDescent="0.3">
      <c r="B32" s="1">
        <v>24</v>
      </c>
      <c r="C32" s="16" t="s">
        <v>89</v>
      </c>
      <c r="D32" s="1">
        <v>2</v>
      </c>
      <c r="E32" s="1">
        <v>2</v>
      </c>
      <c r="F32" s="1">
        <v>3</v>
      </c>
      <c r="G32" s="1">
        <v>3</v>
      </c>
      <c r="H32" s="1">
        <v>3</v>
      </c>
      <c r="I32" s="1">
        <v>3</v>
      </c>
      <c r="J32" s="4">
        <f t="shared" si="3"/>
        <v>16</v>
      </c>
      <c r="K32" s="6">
        <f t="shared" si="4"/>
        <v>2.6666666666666665</v>
      </c>
      <c r="L32" s="12" t="str">
        <f t="shared" si="0"/>
        <v>ІІІ ур</v>
      </c>
      <c r="M32" s="1">
        <v>3</v>
      </c>
      <c r="N32" s="1">
        <v>3</v>
      </c>
      <c r="O32" s="1">
        <v>2</v>
      </c>
      <c r="P32" s="1">
        <v>2</v>
      </c>
      <c r="Q32" s="1">
        <v>3</v>
      </c>
      <c r="R32" s="1">
        <v>3</v>
      </c>
      <c r="S32" s="1">
        <v>3</v>
      </c>
      <c r="T32" s="1">
        <v>3</v>
      </c>
      <c r="U32" s="4">
        <f t="shared" si="5"/>
        <v>22</v>
      </c>
      <c r="V32" s="6">
        <f t="shared" si="6"/>
        <v>2.75</v>
      </c>
      <c r="W32" s="12" t="str">
        <f t="shared" si="7"/>
        <v>ІІІ ур</v>
      </c>
      <c r="X32" s="5">
        <f t="shared" si="8"/>
        <v>38</v>
      </c>
      <c r="Y32" s="7">
        <f t="shared" si="9"/>
        <v>2.7142857142857144</v>
      </c>
      <c r="Z32" s="12" t="str">
        <f t="shared" si="10"/>
        <v>ІІІ ур</v>
      </c>
    </row>
    <row r="33" spans="2:26" ht="16.5" thickBot="1" x14ac:dyDescent="0.3">
      <c r="B33" s="1">
        <v>25</v>
      </c>
      <c r="C33" s="16" t="s">
        <v>90</v>
      </c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4">
        <f t="shared" si="3"/>
        <v>12</v>
      </c>
      <c r="K33" s="6">
        <f t="shared" si="4"/>
        <v>2</v>
      </c>
      <c r="L33" s="12" t="str">
        <f t="shared" si="0"/>
        <v>ІІ ур</v>
      </c>
      <c r="M33" s="1">
        <v>2</v>
      </c>
      <c r="N33" s="1">
        <v>2</v>
      </c>
      <c r="O33" s="1">
        <v>2</v>
      </c>
      <c r="P33" s="1">
        <v>2</v>
      </c>
      <c r="Q33" s="1">
        <v>2</v>
      </c>
      <c r="R33" s="1">
        <v>2</v>
      </c>
      <c r="S33" s="1">
        <v>2</v>
      </c>
      <c r="T33" s="1">
        <v>2</v>
      </c>
      <c r="U33" s="4">
        <f t="shared" si="5"/>
        <v>16</v>
      </c>
      <c r="V33" s="6">
        <f t="shared" si="6"/>
        <v>2</v>
      </c>
      <c r="W33" s="12" t="str">
        <f t="shared" si="7"/>
        <v>ІІ ур</v>
      </c>
      <c r="X33" s="5">
        <f t="shared" si="8"/>
        <v>28</v>
      </c>
      <c r="Y33" s="7">
        <f t="shared" si="9"/>
        <v>2</v>
      </c>
      <c r="Z33" s="12" t="str">
        <f t="shared" si="10"/>
        <v>ІІ ур</v>
      </c>
    </row>
    <row r="34" spans="2:26" ht="16.5" thickBot="1" x14ac:dyDescent="0.3">
      <c r="B34" s="1">
        <v>26</v>
      </c>
      <c r="C34" s="17" t="s">
        <v>91</v>
      </c>
      <c r="D34" s="1">
        <v>2</v>
      </c>
      <c r="E34" s="1">
        <v>3</v>
      </c>
      <c r="F34" s="1">
        <v>3</v>
      </c>
      <c r="G34" s="1">
        <v>3</v>
      </c>
      <c r="H34" s="1">
        <v>2</v>
      </c>
      <c r="I34" s="1">
        <v>3</v>
      </c>
      <c r="J34" s="4">
        <f t="shared" si="3"/>
        <v>16</v>
      </c>
      <c r="K34" s="6">
        <f t="shared" si="4"/>
        <v>2.6666666666666665</v>
      </c>
      <c r="L34" s="12" t="str">
        <f t="shared" si="0"/>
        <v>ІІІ ур</v>
      </c>
      <c r="M34" s="1">
        <v>3</v>
      </c>
      <c r="N34" s="1">
        <v>2</v>
      </c>
      <c r="O34" s="1">
        <v>3</v>
      </c>
      <c r="P34" s="1">
        <v>2</v>
      </c>
      <c r="Q34" s="1">
        <v>3</v>
      </c>
      <c r="R34" s="1">
        <v>2</v>
      </c>
      <c r="S34" s="1">
        <v>3</v>
      </c>
      <c r="T34" s="1">
        <v>3</v>
      </c>
      <c r="U34" s="4">
        <f t="shared" si="5"/>
        <v>21</v>
      </c>
      <c r="V34" s="6">
        <f t="shared" si="6"/>
        <v>2.625</v>
      </c>
      <c r="W34" s="12" t="str">
        <f t="shared" si="7"/>
        <v>ІІІ ур</v>
      </c>
      <c r="X34" s="5">
        <f t="shared" si="8"/>
        <v>37</v>
      </c>
      <c r="Y34" s="7">
        <f t="shared" si="9"/>
        <v>2.6428571428571428</v>
      </c>
      <c r="Z34" s="12" t="str">
        <f t="shared" si="10"/>
        <v>ІІІ ур</v>
      </c>
    </row>
    <row r="35" spans="2:26" ht="15.75" x14ac:dyDescent="0.25">
      <c r="B35" s="18">
        <v>27</v>
      </c>
      <c r="C35" s="19" t="s">
        <v>93</v>
      </c>
      <c r="D35" s="20">
        <v>2</v>
      </c>
      <c r="E35" s="21">
        <v>2</v>
      </c>
      <c r="F35" s="21">
        <v>2</v>
      </c>
      <c r="G35" s="21">
        <v>2</v>
      </c>
      <c r="H35" s="21">
        <v>2</v>
      </c>
      <c r="I35" s="21">
        <v>2</v>
      </c>
      <c r="J35" s="22">
        <f t="shared" si="3"/>
        <v>12</v>
      </c>
      <c r="K35" s="6">
        <f t="shared" si="4"/>
        <v>2</v>
      </c>
      <c r="L35" s="12" t="str">
        <f t="shared" si="0"/>
        <v>ІІ ур</v>
      </c>
      <c r="M35" s="20">
        <v>2</v>
      </c>
      <c r="N35" s="21">
        <v>1</v>
      </c>
      <c r="O35" s="21">
        <v>2</v>
      </c>
      <c r="P35" s="21">
        <v>1</v>
      </c>
      <c r="Q35" s="21">
        <v>2</v>
      </c>
      <c r="R35" s="21">
        <v>2</v>
      </c>
      <c r="S35" s="21">
        <v>2</v>
      </c>
      <c r="T35" s="21">
        <v>2</v>
      </c>
      <c r="U35" s="22">
        <f t="shared" si="5"/>
        <v>14</v>
      </c>
      <c r="V35" s="6">
        <f t="shared" si="6"/>
        <v>1.75</v>
      </c>
      <c r="W35" s="12" t="str">
        <f t="shared" si="7"/>
        <v>ІІ ур</v>
      </c>
      <c r="X35" s="5">
        <f t="shared" si="8"/>
        <v>26</v>
      </c>
      <c r="Y35" s="7">
        <f t="shared" si="9"/>
        <v>1.8571428571428572</v>
      </c>
      <c r="Z35" s="12" t="str">
        <f t="shared" si="10"/>
        <v>ІІ ур</v>
      </c>
    </row>
    <row r="36" spans="2:26" ht="15.75" x14ac:dyDescent="0.25">
      <c r="B36" s="18">
        <v>28</v>
      </c>
      <c r="C36" s="19" t="s">
        <v>94</v>
      </c>
      <c r="D36" s="20">
        <v>2</v>
      </c>
      <c r="E36" s="21">
        <v>3</v>
      </c>
      <c r="F36" s="21">
        <v>3</v>
      </c>
      <c r="G36" s="21">
        <v>2</v>
      </c>
      <c r="H36" s="21">
        <v>3</v>
      </c>
      <c r="I36" s="21">
        <v>3</v>
      </c>
      <c r="J36" s="22">
        <f t="shared" si="3"/>
        <v>16</v>
      </c>
      <c r="K36" s="6">
        <f t="shared" si="4"/>
        <v>2.6666666666666665</v>
      </c>
      <c r="L36" s="12" t="str">
        <f t="shared" si="0"/>
        <v>ІІІ ур</v>
      </c>
      <c r="M36" s="20">
        <v>3</v>
      </c>
      <c r="N36" s="21">
        <v>3</v>
      </c>
      <c r="O36" s="21">
        <v>2</v>
      </c>
      <c r="P36" s="21">
        <v>3</v>
      </c>
      <c r="Q36" s="21">
        <v>3</v>
      </c>
      <c r="R36" s="21">
        <v>3</v>
      </c>
      <c r="S36" s="21">
        <v>2</v>
      </c>
      <c r="T36" s="21">
        <v>3</v>
      </c>
      <c r="U36" s="22">
        <f t="shared" si="5"/>
        <v>22</v>
      </c>
      <c r="V36" s="6">
        <f t="shared" si="6"/>
        <v>2.75</v>
      </c>
      <c r="W36" s="12" t="str">
        <f t="shared" si="7"/>
        <v>ІІІ ур</v>
      </c>
      <c r="X36" s="5">
        <f t="shared" si="8"/>
        <v>38</v>
      </c>
      <c r="Y36" s="7">
        <f t="shared" si="9"/>
        <v>2.7142857142857144</v>
      </c>
      <c r="Z36" s="12" t="str">
        <f t="shared" si="10"/>
        <v>ІІІ ур</v>
      </c>
    </row>
    <row r="37" spans="2:26" x14ac:dyDescent="0.25">
      <c r="B37" s="25"/>
      <c r="C37" s="25"/>
      <c r="D37" s="28"/>
      <c r="E37" s="29"/>
      <c r="F37" s="29"/>
      <c r="G37" s="29"/>
      <c r="H37" s="29"/>
      <c r="I37" s="29"/>
      <c r="J37" s="30"/>
      <c r="K37" s="1" t="s">
        <v>22</v>
      </c>
      <c r="L37" s="10" t="s">
        <v>1</v>
      </c>
      <c r="M37" s="28"/>
      <c r="N37" s="29"/>
      <c r="O37" s="29"/>
      <c r="P37" s="29"/>
      <c r="Q37" s="29"/>
      <c r="R37" s="29"/>
      <c r="S37" s="29"/>
      <c r="T37" s="29"/>
      <c r="U37" s="14"/>
      <c r="V37" s="1" t="s">
        <v>22</v>
      </c>
      <c r="W37" s="10" t="s">
        <v>1</v>
      </c>
      <c r="X37" s="2"/>
      <c r="Y37" s="2"/>
      <c r="Z37" s="2"/>
    </row>
    <row r="38" spans="2:26" x14ac:dyDescent="0.25">
      <c r="B38" s="26"/>
      <c r="C38" s="26"/>
      <c r="D38" s="28" t="s">
        <v>14</v>
      </c>
      <c r="E38" s="29"/>
      <c r="F38" s="29"/>
      <c r="G38" s="29"/>
      <c r="H38" s="29"/>
      <c r="I38" s="29"/>
      <c r="J38" s="30"/>
      <c r="K38" s="9">
        <f>COUNTA(C9:C36)</f>
        <v>28</v>
      </c>
      <c r="L38" s="9">
        <v>100</v>
      </c>
      <c r="M38" s="28" t="s">
        <v>14</v>
      </c>
      <c r="N38" s="29"/>
      <c r="O38" s="29"/>
      <c r="P38" s="29"/>
      <c r="Q38" s="29"/>
      <c r="R38" s="29"/>
      <c r="S38" s="29"/>
      <c r="T38" s="29"/>
      <c r="U38" s="14"/>
      <c r="V38" s="9">
        <f>COUNTA(C9:C36)</f>
        <v>28</v>
      </c>
      <c r="W38" s="9">
        <v>100</v>
      </c>
      <c r="X38" s="2"/>
      <c r="Y38" s="2"/>
      <c r="Z38" s="2"/>
    </row>
    <row r="39" spans="2:26" x14ac:dyDescent="0.25">
      <c r="B39" s="26"/>
      <c r="C39" s="26"/>
      <c r="D39" s="28" t="s">
        <v>16</v>
      </c>
      <c r="E39" s="29"/>
      <c r="F39" s="29"/>
      <c r="G39" s="29"/>
      <c r="H39" s="29"/>
      <c r="I39" s="29"/>
      <c r="J39" s="30"/>
      <c r="K39" s="11">
        <f>COUNTIF(L9:L36,"І ур")</f>
        <v>3</v>
      </c>
      <c r="L39" s="3">
        <f>(K39/K38)*100</f>
        <v>10.714285714285714</v>
      </c>
      <c r="M39" s="28" t="s">
        <v>16</v>
      </c>
      <c r="N39" s="29"/>
      <c r="O39" s="29"/>
      <c r="P39" s="29"/>
      <c r="Q39" s="29"/>
      <c r="R39" s="29"/>
      <c r="S39" s="29"/>
      <c r="T39" s="29"/>
      <c r="U39" s="14"/>
      <c r="V39" s="11">
        <f>COUNTIF(W9:W36,"І ур")</f>
        <v>3</v>
      </c>
      <c r="W39" s="3">
        <f>(V39/V38)*100</f>
        <v>10.714285714285714</v>
      </c>
      <c r="X39" s="2"/>
      <c r="Y39" s="2"/>
      <c r="Z39" s="2"/>
    </row>
    <row r="40" spans="2:26" x14ac:dyDescent="0.25">
      <c r="B40" s="26"/>
      <c r="C40" s="26"/>
      <c r="D40" s="28" t="s">
        <v>17</v>
      </c>
      <c r="E40" s="29"/>
      <c r="F40" s="29"/>
      <c r="G40" s="29"/>
      <c r="H40" s="29"/>
      <c r="I40" s="29"/>
      <c r="J40" s="30"/>
      <c r="K40" s="11">
        <f>COUNTIF(L9:L36,"ІІ ур")</f>
        <v>11</v>
      </c>
      <c r="L40" s="3">
        <f>(K40/K38)*100</f>
        <v>39.285714285714285</v>
      </c>
      <c r="M40" s="28" t="s">
        <v>17</v>
      </c>
      <c r="N40" s="29"/>
      <c r="O40" s="29"/>
      <c r="P40" s="29"/>
      <c r="Q40" s="29"/>
      <c r="R40" s="29"/>
      <c r="S40" s="29"/>
      <c r="T40" s="29"/>
      <c r="U40" s="14"/>
      <c r="V40" s="11">
        <f>COUNTIF(W9:W36,"ІІ ур")</f>
        <v>9</v>
      </c>
      <c r="W40" s="3">
        <f>(V40/V38)*100</f>
        <v>32.142857142857146</v>
      </c>
      <c r="X40" s="2"/>
      <c r="Y40" s="2"/>
      <c r="Z40" s="2"/>
    </row>
    <row r="41" spans="2:26" x14ac:dyDescent="0.25">
      <c r="B41" s="26"/>
      <c r="C41" s="26"/>
      <c r="D41" s="28" t="s">
        <v>18</v>
      </c>
      <c r="E41" s="29"/>
      <c r="F41" s="29"/>
      <c r="G41" s="29"/>
      <c r="H41" s="29"/>
      <c r="I41" s="29"/>
      <c r="J41" s="30"/>
      <c r="K41" s="11">
        <f>COUNTIF(L10:L36,"ІІ ур")</f>
        <v>10</v>
      </c>
      <c r="L41" s="3">
        <f>(K41/K38)*100</f>
        <v>35.714285714285715</v>
      </c>
      <c r="M41" s="28" t="s">
        <v>18</v>
      </c>
      <c r="N41" s="29"/>
      <c r="O41" s="29"/>
      <c r="P41" s="29"/>
      <c r="Q41" s="29"/>
      <c r="R41" s="29"/>
      <c r="S41" s="29"/>
      <c r="T41" s="29"/>
      <c r="U41" s="14"/>
      <c r="V41" s="11">
        <f>COUNTIF(W9:W36,"ІІІ ур")</f>
        <v>16</v>
      </c>
      <c r="W41" s="3">
        <f>(V41/V38)*100</f>
        <v>57.142857142857139</v>
      </c>
      <c r="X41" s="2"/>
      <c r="Y41" s="2"/>
      <c r="Z41" s="2"/>
    </row>
    <row r="42" spans="2:26" x14ac:dyDescent="0.25">
      <c r="B42" s="26"/>
      <c r="C42" s="26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30"/>
      <c r="Y42" s="1" t="s">
        <v>22</v>
      </c>
      <c r="Z42" s="10" t="s">
        <v>1</v>
      </c>
    </row>
    <row r="43" spans="2:26" x14ac:dyDescent="0.25">
      <c r="B43" s="26"/>
      <c r="C43" s="26"/>
      <c r="D43" s="46" t="s">
        <v>15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4"/>
      <c r="Y43" s="9">
        <f>COUNTA(C9:C36)</f>
        <v>28</v>
      </c>
      <c r="Z43" s="9">
        <v>100</v>
      </c>
    </row>
    <row r="44" spans="2:26" x14ac:dyDescent="0.25">
      <c r="B44" s="26"/>
      <c r="C44" s="26"/>
      <c r="D44" s="24" t="s">
        <v>19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1">
        <f>COUNTIF(Z9:Z36,"І ур")</f>
        <v>2</v>
      </c>
      <c r="Z44" s="3">
        <f>(Y44/Y43)*100</f>
        <v>7.1428571428571423</v>
      </c>
    </row>
    <row r="45" spans="2:26" x14ac:dyDescent="0.25">
      <c r="B45" s="26"/>
      <c r="C45" s="26"/>
      <c r="D45" s="24" t="s">
        <v>20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1">
        <f>COUNTIF(Z9:Z36,"ІІ ур")</f>
        <v>11</v>
      </c>
      <c r="Z45" s="3">
        <f>(Y45/Y43)*100</f>
        <v>39.285714285714285</v>
      </c>
    </row>
    <row r="46" spans="2:26" x14ac:dyDescent="0.25">
      <c r="B46" s="27"/>
      <c r="C46" s="27"/>
      <c r="D46" s="24" t="s">
        <v>21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1">
        <f>COUNTIF(Z9:Z36,"ІІІ ур")</f>
        <v>15</v>
      </c>
      <c r="Z46" s="3">
        <f>(Y46/Y43)*100</f>
        <v>53.571428571428569</v>
      </c>
    </row>
    <row r="103" spans="10:11" x14ac:dyDescent="0.25">
      <c r="J103" s="8">
        <v>1</v>
      </c>
      <c r="K103" s="8" t="s">
        <v>2</v>
      </c>
    </row>
    <row r="104" spans="10:11" x14ac:dyDescent="0.25">
      <c r="J104" s="8">
        <v>1.6</v>
      </c>
      <c r="K104" s="8" t="s">
        <v>3</v>
      </c>
    </row>
    <row r="105" spans="10:11" x14ac:dyDescent="0.25">
      <c r="J105" s="8">
        <v>2.6</v>
      </c>
      <c r="K105" s="8" t="s">
        <v>4</v>
      </c>
    </row>
  </sheetData>
  <mergeCells count="34">
    <mergeCell ref="L7:L8"/>
    <mergeCell ref="M39:T39"/>
    <mergeCell ref="M40:T40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37:B46"/>
    <mergeCell ref="C37:C46"/>
    <mergeCell ref="D37:J37"/>
    <mergeCell ref="D38:J38"/>
    <mergeCell ref="D39:J39"/>
    <mergeCell ref="D40:J40"/>
    <mergeCell ref="D41:J41"/>
    <mergeCell ref="D42:X42"/>
    <mergeCell ref="D43:X43"/>
    <mergeCell ref="D44:X44"/>
    <mergeCell ref="D45:X45"/>
    <mergeCell ref="D46:X46"/>
    <mergeCell ref="M37:T37"/>
    <mergeCell ref="M38:T38"/>
    <mergeCell ref="W7:W8"/>
    <mergeCell ref="U7:U8"/>
    <mergeCell ref="M41:T41"/>
    <mergeCell ref="M7:T7"/>
    <mergeCell ref="V7: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5"/>
  <sheetViews>
    <sheetView topLeftCell="D28" zoomScale="80" zoomScaleNormal="80" workbookViewId="0">
      <selection activeCell="W22" sqref="W22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10" width="6.5703125" customWidth="1"/>
    <col min="11" max="11" width="7.42578125" customWidth="1"/>
    <col min="12" max="13" width="4.85546875" customWidth="1"/>
    <col min="14" max="14" width="9.7109375" customWidth="1"/>
    <col min="15" max="15" width="6.140625" customWidth="1"/>
    <col min="16" max="16" width="6.28515625" customWidth="1"/>
    <col min="17" max="17" width="10" customWidth="1"/>
    <col min="18" max="18" width="8.85546875" customWidth="1"/>
    <col min="19" max="19" width="6.42578125" customWidth="1"/>
    <col min="20" max="20" width="5.7109375" customWidth="1"/>
    <col min="21" max="21" width="5.85546875" customWidth="1"/>
    <col min="22" max="22" width="6.28515625" customWidth="1"/>
    <col min="23" max="23" width="11.5703125" customWidth="1"/>
    <col min="24" max="24" width="13.42578125" customWidth="1"/>
    <col min="25" max="25" width="6.85546875" customWidth="1"/>
    <col min="26" max="26" width="4.28515625" customWidth="1"/>
    <col min="27" max="27" width="7" customWidth="1"/>
    <col min="28" max="28" width="10" customWidth="1"/>
    <col min="31" max="31" width="10.5703125" customWidth="1"/>
  </cols>
  <sheetData>
    <row r="2" spans="1:32" x14ac:dyDescent="0.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x14ac:dyDescent="0.2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x14ac:dyDescent="0.25">
      <c r="A4" s="37" t="s">
        <v>96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6" spans="1:32" x14ac:dyDescent="0.25">
      <c r="B6" s="38" t="s">
        <v>10</v>
      </c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8"/>
      <c r="AD6" s="38"/>
      <c r="AE6" s="38"/>
    </row>
    <row r="7" spans="1:32" ht="15" customHeight="1" x14ac:dyDescent="0.25">
      <c r="B7" s="40" t="s">
        <v>0</v>
      </c>
      <c r="C7" s="41" t="s">
        <v>9</v>
      </c>
      <c r="D7" s="40" t="s">
        <v>31</v>
      </c>
      <c r="E7" s="40"/>
      <c r="F7" s="40"/>
      <c r="G7" s="40"/>
      <c r="H7" s="40"/>
      <c r="I7" s="40"/>
      <c r="J7" s="40"/>
      <c r="K7" s="40"/>
      <c r="L7" s="43" t="s">
        <v>11</v>
      </c>
      <c r="M7" s="31" t="s">
        <v>12</v>
      </c>
      <c r="N7" s="45" t="s">
        <v>13</v>
      </c>
      <c r="O7" s="35" t="s">
        <v>23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43" t="s">
        <v>11</v>
      </c>
      <c r="AA7" s="31" t="s">
        <v>12</v>
      </c>
      <c r="AB7" s="45" t="s">
        <v>13</v>
      </c>
      <c r="AC7" s="43" t="s">
        <v>11</v>
      </c>
      <c r="AD7" s="31" t="s">
        <v>12</v>
      </c>
      <c r="AE7" s="45" t="s">
        <v>13</v>
      </c>
    </row>
    <row r="8" spans="1:32" ht="225" customHeight="1" thickBot="1" x14ac:dyDescent="0.3">
      <c r="B8" s="40"/>
      <c r="C8" s="40"/>
      <c r="D8" s="13" t="s">
        <v>47</v>
      </c>
      <c r="E8" s="13" t="s">
        <v>48</v>
      </c>
      <c r="F8" s="13" t="s">
        <v>49</v>
      </c>
      <c r="G8" s="13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44"/>
      <c r="M8" s="32"/>
      <c r="N8" s="45"/>
      <c r="O8" s="13" t="s">
        <v>55</v>
      </c>
      <c r="P8" s="13" t="s">
        <v>56</v>
      </c>
      <c r="Q8" s="13" t="s">
        <v>57</v>
      </c>
      <c r="R8" s="13" t="s">
        <v>58</v>
      </c>
      <c r="S8" s="13" t="s">
        <v>59</v>
      </c>
      <c r="T8" s="13" t="s">
        <v>60</v>
      </c>
      <c r="U8" s="13" t="s">
        <v>61</v>
      </c>
      <c r="V8" s="13" t="s">
        <v>62</v>
      </c>
      <c r="W8" s="13" t="s">
        <v>63</v>
      </c>
      <c r="X8" s="13" t="s">
        <v>64</v>
      </c>
      <c r="Y8" s="13" t="s">
        <v>65</v>
      </c>
      <c r="Z8" s="44"/>
      <c r="AA8" s="32"/>
      <c r="AB8" s="45"/>
      <c r="AC8" s="44"/>
      <c r="AD8" s="32"/>
      <c r="AE8" s="45"/>
    </row>
    <row r="9" spans="1:32" ht="16.5" thickBot="1" x14ac:dyDescent="0.3">
      <c r="B9" s="1">
        <v>1</v>
      </c>
      <c r="C9" s="15" t="s">
        <v>66</v>
      </c>
      <c r="D9" s="1">
        <v>3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1">
        <v>3</v>
      </c>
      <c r="K9" s="1">
        <v>3</v>
      </c>
      <c r="L9" s="4">
        <f>SUM(D9:K9)</f>
        <v>24</v>
      </c>
      <c r="M9" s="6">
        <f>AVERAGE(D9:K9)</f>
        <v>3</v>
      </c>
      <c r="N9" s="12" t="str">
        <f t="shared" ref="N9:N35" si="0">IF(D9="","",VLOOKUP(M9,$K$103:$L$105,2,TRUE))</f>
        <v>ІІІ ур</v>
      </c>
      <c r="O9" s="1">
        <v>3</v>
      </c>
      <c r="P9" s="1">
        <v>3</v>
      </c>
      <c r="Q9" s="1">
        <v>3</v>
      </c>
      <c r="R9" s="1">
        <v>3</v>
      </c>
      <c r="S9" s="1">
        <v>3</v>
      </c>
      <c r="T9" s="1">
        <v>3</v>
      </c>
      <c r="U9" s="1">
        <v>3</v>
      </c>
      <c r="V9" s="1">
        <v>3</v>
      </c>
      <c r="W9" s="1">
        <v>3</v>
      </c>
      <c r="X9" s="1">
        <v>3</v>
      </c>
      <c r="Y9" s="1">
        <v>3</v>
      </c>
      <c r="Z9" s="4">
        <f>SUM(O9:Y9)</f>
        <v>33</v>
      </c>
      <c r="AA9" s="6">
        <f>AVERAGE(Z9/11)</f>
        <v>3</v>
      </c>
      <c r="AB9" s="12" t="str">
        <f t="shared" ref="AB9:AB35" si="1">IF(S9="","",VLOOKUP(AA9,$K$103:$L$105,2,TRUE))</f>
        <v>ІІІ ур</v>
      </c>
      <c r="AC9" s="5">
        <f t="shared" ref="AC9:AC35" si="2">L9+Z9</f>
        <v>57</v>
      </c>
      <c r="AD9" s="7">
        <f>AC9/19</f>
        <v>3</v>
      </c>
      <c r="AE9" s="12" t="str">
        <f t="shared" ref="AE9:AE35" si="3">IF(V9="","",VLOOKUP(AD9,$K$103:$L$105,2,TRUE))</f>
        <v>ІІІ ур</v>
      </c>
    </row>
    <row r="10" spans="1:32" ht="16.5" thickBot="1" x14ac:dyDescent="0.3">
      <c r="B10" s="1">
        <v>2</v>
      </c>
      <c r="C10" s="16" t="s">
        <v>67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4">
        <f t="shared" ref="L10:L35" si="4">SUM(D10:K10)</f>
        <v>24</v>
      </c>
      <c r="M10" s="6">
        <f t="shared" ref="M10:M35" si="5">AVERAGE(D10:K10)</f>
        <v>3</v>
      </c>
      <c r="N10" s="12" t="str">
        <f t="shared" si="0"/>
        <v>ІІІ ур</v>
      </c>
      <c r="O10" s="1">
        <v>3</v>
      </c>
      <c r="P10" s="1">
        <v>3</v>
      </c>
      <c r="Q10" s="1">
        <v>3</v>
      </c>
      <c r="R10" s="1">
        <v>3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4">
        <f t="shared" ref="Z10:Z35" si="6">SUM(O10:Y10)</f>
        <v>33</v>
      </c>
      <c r="AA10" s="6">
        <f t="shared" ref="AA10:AA35" si="7">AVERAGE(Z10/11)</f>
        <v>3</v>
      </c>
      <c r="AB10" s="12" t="str">
        <f t="shared" si="1"/>
        <v>ІІІ ур</v>
      </c>
      <c r="AC10" s="5">
        <f t="shared" si="2"/>
        <v>57</v>
      </c>
      <c r="AD10" s="7">
        <f t="shared" ref="AD10:AD35" si="8">AC10/19</f>
        <v>3</v>
      </c>
      <c r="AE10" s="12" t="str">
        <f t="shared" si="3"/>
        <v>ІІІ ур</v>
      </c>
    </row>
    <row r="11" spans="1:32" ht="16.5" thickBot="1" x14ac:dyDescent="0.3">
      <c r="B11" s="1">
        <v>3</v>
      </c>
      <c r="C11" s="16" t="s">
        <v>68</v>
      </c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4">
        <f t="shared" si="4"/>
        <v>16</v>
      </c>
      <c r="M11" s="6">
        <f t="shared" si="5"/>
        <v>2</v>
      </c>
      <c r="N11" s="12" t="str">
        <f t="shared" si="0"/>
        <v>ІІ ур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4">
        <f t="shared" si="6"/>
        <v>22</v>
      </c>
      <c r="AA11" s="6">
        <f t="shared" si="7"/>
        <v>2</v>
      </c>
      <c r="AB11" s="12" t="str">
        <f t="shared" si="1"/>
        <v>ІІ ур</v>
      </c>
      <c r="AC11" s="5">
        <f t="shared" si="2"/>
        <v>38</v>
      </c>
      <c r="AD11" s="7">
        <f t="shared" si="8"/>
        <v>2</v>
      </c>
      <c r="AE11" s="12" t="str">
        <f t="shared" si="3"/>
        <v>ІІ ур</v>
      </c>
    </row>
    <row r="12" spans="1:32" ht="16.5" thickBot="1" x14ac:dyDescent="0.3">
      <c r="B12" s="1">
        <v>4</v>
      </c>
      <c r="C12" s="16" t="s">
        <v>69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4">
        <f t="shared" si="4"/>
        <v>24</v>
      </c>
      <c r="M12" s="6">
        <f t="shared" si="5"/>
        <v>3</v>
      </c>
      <c r="N12" s="12" t="str">
        <f t="shared" si="0"/>
        <v>ІІІ ур</v>
      </c>
      <c r="O12" s="1">
        <v>3</v>
      </c>
      <c r="P12" s="1">
        <v>3</v>
      </c>
      <c r="Q12" s="1">
        <v>3</v>
      </c>
      <c r="R12" s="1">
        <v>3</v>
      </c>
      <c r="S12" s="1">
        <v>3</v>
      </c>
      <c r="T12" s="1">
        <v>3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4">
        <f t="shared" si="6"/>
        <v>33</v>
      </c>
      <c r="AA12" s="6">
        <f t="shared" si="7"/>
        <v>3</v>
      </c>
      <c r="AB12" s="12" t="str">
        <f t="shared" si="1"/>
        <v>ІІІ ур</v>
      </c>
      <c r="AC12" s="5">
        <f t="shared" si="2"/>
        <v>57</v>
      </c>
      <c r="AD12" s="7">
        <f t="shared" si="8"/>
        <v>3</v>
      </c>
      <c r="AE12" s="12" t="str">
        <f t="shared" si="3"/>
        <v>ІІІ ур</v>
      </c>
    </row>
    <row r="13" spans="1:32" ht="16.5" thickBot="1" x14ac:dyDescent="0.3">
      <c r="B13" s="1">
        <v>5</v>
      </c>
      <c r="C13" s="16" t="s">
        <v>70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4">
        <f t="shared" si="4"/>
        <v>24</v>
      </c>
      <c r="M13" s="6">
        <f t="shared" si="5"/>
        <v>3</v>
      </c>
      <c r="N13" s="12" t="str">
        <f t="shared" si="0"/>
        <v>ІІІ ур</v>
      </c>
      <c r="O13" s="1">
        <v>3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4">
        <f t="shared" si="6"/>
        <v>33</v>
      </c>
      <c r="AA13" s="6">
        <f t="shared" si="7"/>
        <v>3</v>
      </c>
      <c r="AB13" s="12" t="str">
        <f t="shared" si="1"/>
        <v>ІІІ ур</v>
      </c>
      <c r="AC13" s="5">
        <f t="shared" si="2"/>
        <v>57</v>
      </c>
      <c r="AD13" s="7">
        <f t="shared" si="8"/>
        <v>3</v>
      </c>
      <c r="AE13" s="12" t="str">
        <f t="shared" si="3"/>
        <v>ІІІ ур</v>
      </c>
    </row>
    <row r="14" spans="1:32" ht="16.5" thickBot="1" x14ac:dyDescent="0.3">
      <c r="B14" s="1">
        <v>6</v>
      </c>
      <c r="C14" s="16" t="s">
        <v>71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4">
        <f t="shared" si="4"/>
        <v>16</v>
      </c>
      <c r="M14" s="6">
        <f t="shared" si="5"/>
        <v>2</v>
      </c>
      <c r="N14" s="12" t="str">
        <f t="shared" si="0"/>
        <v>ІІ ур</v>
      </c>
      <c r="O14" s="1">
        <v>2</v>
      </c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4">
        <f t="shared" si="6"/>
        <v>22</v>
      </c>
      <c r="AA14" s="6">
        <f t="shared" si="7"/>
        <v>2</v>
      </c>
      <c r="AB14" s="12" t="str">
        <f t="shared" si="1"/>
        <v>ІІ ур</v>
      </c>
      <c r="AC14" s="5">
        <f t="shared" si="2"/>
        <v>38</v>
      </c>
      <c r="AD14" s="7">
        <f t="shared" si="8"/>
        <v>2</v>
      </c>
      <c r="AE14" s="12" t="str">
        <f t="shared" si="3"/>
        <v>ІІ ур</v>
      </c>
    </row>
    <row r="15" spans="1:32" ht="16.5" thickBot="1" x14ac:dyDescent="0.3">
      <c r="B15" s="1">
        <v>7</v>
      </c>
      <c r="C15" s="16" t="s">
        <v>72</v>
      </c>
      <c r="D15" s="1">
        <v>3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4">
        <f t="shared" si="4"/>
        <v>24</v>
      </c>
      <c r="M15" s="6">
        <f t="shared" si="5"/>
        <v>3</v>
      </c>
      <c r="N15" s="12" t="str">
        <f t="shared" si="0"/>
        <v>ІІІ ур</v>
      </c>
      <c r="O15" s="1">
        <v>3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4">
        <f t="shared" si="6"/>
        <v>23</v>
      </c>
      <c r="AA15" s="6">
        <f t="shared" si="7"/>
        <v>2.0909090909090908</v>
      </c>
      <c r="AB15" s="12" t="str">
        <f t="shared" si="1"/>
        <v>ІІ ур</v>
      </c>
      <c r="AC15" s="5">
        <f t="shared" si="2"/>
        <v>47</v>
      </c>
      <c r="AD15" s="7">
        <f t="shared" si="8"/>
        <v>2.4736842105263159</v>
      </c>
      <c r="AE15" s="12" t="str">
        <f t="shared" si="3"/>
        <v>ІІ ур</v>
      </c>
    </row>
    <row r="16" spans="1:32" ht="16.5" thickBot="1" x14ac:dyDescent="0.3">
      <c r="B16" s="1">
        <v>8</v>
      </c>
      <c r="C16" s="16" t="s">
        <v>73</v>
      </c>
      <c r="D16" s="1">
        <v>2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4">
        <f t="shared" si="4"/>
        <v>23</v>
      </c>
      <c r="M16" s="6">
        <f t="shared" si="5"/>
        <v>2.875</v>
      </c>
      <c r="N16" s="12" t="str">
        <f t="shared" si="0"/>
        <v>ІІІ ур</v>
      </c>
      <c r="O16" s="1">
        <v>3</v>
      </c>
      <c r="P16" s="1">
        <v>3</v>
      </c>
      <c r="Q16" s="1">
        <v>3</v>
      </c>
      <c r="R16" s="1">
        <v>3</v>
      </c>
      <c r="S16" s="1">
        <v>3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4">
        <f t="shared" si="6"/>
        <v>33</v>
      </c>
      <c r="AA16" s="6">
        <f t="shared" si="7"/>
        <v>3</v>
      </c>
      <c r="AB16" s="12" t="str">
        <f t="shared" si="1"/>
        <v>ІІІ ур</v>
      </c>
      <c r="AC16" s="5">
        <f t="shared" si="2"/>
        <v>56</v>
      </c>
      <c r="AD16" s="7">
        <f t="shared" si="8"/>
        <v>2.9473684210526314</v>
      </c>
      <c r="AE16" s="12" t="str">
        <f t="shared" si="3"/>
        <v>ІІІ ур</v>
      </c>
    </row>
    <row r="17" spans="2:31" ht="16.5" thickBot="1" x14ac:dyDescent="0.3">
      <c r="B17" s="1">
        <v>9</v>
      </c>
      <c r="C17" s="16" t="s">
        <v>74</v>
      </c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1">
        <v>3</v>
      </c>
      <c r="L17" s="4">
        <f t="shared" si="4"/>
        <v>24</v>
      </c>
      <c r="M17" s="6">
        <f t="shared" si="5"/>
        <v>3</v>
      </c>
      <c r="N17" s="12" t="str">
        <f t="shared" si="0"/>
        <v>ІІІ ур</v>
      </c>
      <c r="O17" s="1">
        <v>3</v>
      </c>
      <c r="P17" s="1">
        <v>3</v>
      </c>
      <c r="Q17" s="1">
        <v>3</v>
      </c>
      <c r="R17" s="1">
        <v>3</v>
      </c>
      <c r="S17" s="1">
        <v>3</v>
      </c>
      <c r="T17" s="1">
        <v>3</v>
      </c>
      <c r="U17" s="1">
        <v>3</v>
      </c>
      <c r="V17" s="1">
        <v>3</v>
      </c>
      <c r="W17" s="1">
        <v>3</v>
      </c>
      <c r="X17" s="1">
        <v>3</v>
      </c>
      <c r="Y17" s="1"/>
      <c r="Z17" s="4">
        <f t="shared" si="6"/>
        <v>30</v>
      </c>
      <c r="AA17" s="6">
        <f t="shared" si="7"/>
        <v>2.7272727272727271</v>
      </c>
      <c r="AB17" s="12" t="str">
        <f t="shared" si="1"/>
        <v>ІІІ ур</v>
      </c>
      <c r="AC17" s="5">
        <f t="shared" si="2"/>
        <v>54</v>
      </c>
      <c r="AD17" s="7">
        <f t="shared" si="8"/>
        <v>2.8421052631578947</v>
      </c>
      <c r="AE17" s="12" t="str">
        <f t="shared" si="3"/>
        <v>ІІІ ур</v>
      </c>
    </row>
    <row r="18" spans="2:31" ht="16.5" thickBot="1" x14ac:dyDescent="0.3">
      <c r="B18" s="1">
        <v>10</v>
      </c>
      <c r="C18" s="16" t="s">
        <v>75</v>
      </c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3</v>
      </c>
      <c r="L18" s="4">
        <f t="shared" si="4"/>
        <v>24</v>
      </c>
      <c r="M18" s="6">
        <f t="shared" si="5"/>
        <v>3</v>
      </c>
      <c r="N18" s="12" t="str">
        <f t="shared" si="0"/>
        <v>ІІІ ур</v>
      </c>
      <c r="O18" s="1">
        <v>3</v>
      </c>
      <c r="P18" s="1">
        <v>3</v>
      </c>
      <c r="Q18" s="1">
        <v>3</v>
      </c>
      <c r="R18" s="1">
        <v>3</v>
      </c>
      <c r="S18" s="1">
        <v>3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4">
        <f t="shared" si="6"/>
        <v>33</v>
      </c>
      <c r="AA18" s="6">
        <f t="shared" si="7"/>
        <v>3</v>
      </c>
      <c r="AB18" s="12" t="str">
        <f t="shared" si="1"/>
        <v>ІІІ ур</v>
      </c>
      <c r="AC18" s="5">
        <f t="shared" si="2"/>
        <v>57</v>
      </c>
      <c r="AD18" s="7">
        <f t="shared" si="8"/>
        <v>3</v>
      </c>
      <c r="AE18" s="12" t="str">
        <f t="shared" si="3"/>
        <v>ІІІ ур</v>
      </c>
    </row>
    <row r="19" spans="2:31" ht="16.5" thickBot="1" x14ac:dyDescent="0.3">
      <c r="B19" s="1">
        <v>11</v>
      </c>
      <c r="C19" s="16" t="s">
        <v>76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4">
        <f t="shared" si="4"/>
        <v>24</v>
      </c>
      <c r="M19" s="6">
        <f t="shared" si="5"/>
        <v>3</v>
      </c>
      <c r="N19" s="12" t="str">
        <f t="shared" si="0"/>
        <v>ІІІ ур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4">
        <f t="shared" si="6"/>
        <v>33</v>
      </c>
      <c r="AA19" s="6">
        <f t="shared" si="7"/>
        <v>3</v>
      </c>
      <c r="AB19" s="12" t="str">
        <f t="shared" si="1"/>
        <v>ІІІ ур</v>
      </c>
      <c r="AC19" s="5">
        <f t="shared" si="2"/>
        <v>57</v>
      </c>
      <c r="AD19" s="7">
        <f t="shared" si="8"/>
        <v>3</v>
      </c>
      <c r="AE19" s="12" t="str">
        <f t="shared" si="3"/>
        <v>ІІІ ур</v>
      </c>
    </row>
    <row r="20" spans="2:31" ht="16.5" thickBot="1" x14ac:dyDescent="0.3">
      <c r="B20" s="1">
        <v>12</v>
      </c>
      <c r="C20" s="16" t="s">
        <v>77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4">
        <f t="shared" si="4"/>
        <v>24</v>
      </c>
      <c r="M20" s="6">
        <f t="shared" si="5"/>
        <v>3</v>
      </c>
      <c r="N20" s="12" t="str">
        <f t="shared" si="0"/>
        <v>ІІІ ур</v>
      </c>
      <c r="O20" s="1">
        <v>3</v>
      </c>
      <c r="P20" s="1">
        <v>3</v>
      </c>
      <c r="Q20" s="1">
        <v>3</v>
      </c>
      <c r="R20" s="1">
        <v>3</v>
      </c>
      <c r="S20" s="1">
        <v>3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4">
        <f t="shared" si="6"/>
        <v>33</v>
      </c>
      <c r="AA20" s="6">
        <f t="shared" si="7"/>
        <v>3</v>
      </c>
      <c r="AB20" s="12" t="str">
        <f t="shared" si="1"/>
        <v>ІІІ ур</v>
      </c>
      <c r="AC20" s="5">
        <f t="shared" si="2"/>
        <v>57</v>
      </c>
      <c r="AD20" s="7">
        <f t="shared" si="8"/>
        <v>3</v>
      </c>
      <c r="AE20" s="12" t="str">
        <f t="shared" si="3"/>
        <v>ІІІ ур</v>
      </c>
    </row>
    <row r="21" spans="2:31" ht="16.5" thickBot="1" x14ac:dyDescent="0.3">
      <c r="B21" s="1">
        <v>13</v>
      </c>
      <c r="C21" s="16" t="s">
        <v>78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  <c r="L21" s="4">
        <f t="shared" si="4"/>
        <v>24</v>
      </c>
      <c r="M21" s="6">
        <f t="shared" si="5"/>
        <v>3</v>
      </c>
      <c r="N21" s="12" t="str">
        <f t="shared" si="0"/>
        <v>ІІІ ур</v>
      </c>
      <c r="O21" s="1">
        <v>3</v>
      </c>
      <c r="P21" s="1">
        <v>3</v>
      </c>
      <c r="Q21" s="1">
        <v>3</v>
      </c>
      <c r="R21" s="1">
        <v>3</v>
      </c>
      <c r="S21" s="1">
        <v>3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4">
        <f t="shared" si="6"/>
        <v>33</v>
      </c>
      <c r="AA21" s="6">
        <f t="shared" si="7"/>
        <v>3</v>
      </c>
      <c r="AB21" s="12" t="str">
        <f t="shared" si="1"/>
        <v>ІІІ ур</v>
      </c>
      <c r="AC21" s="5">
        <f t="shared" si="2"/>
        <v>57</v>
      </c>
      <c r="AD21" s="7">
        <f t="shared" si="8"/>
        <v>3</v>
      </c>
      <c r="AE21" s="12" t="str">
        <f t="shared" si="3"/>
        <v>ІІІ ур</v>
      </c>
    </row>
    <row r="22" spans="2:31" ht="16.5" thickBot="1" x14ac:dyDescent="0.3">
      <c r="B22" s="1">
        <v>14</v>
      </c>
      <c r="C22" s="16" t="s">
        <v>79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4">
        <f t="shared" si="4"/>
        <v>16</v>
      </c>
      <c r="M22" s="6">
        <f t="shared" si="5"/>
        <v>2</v>
      </c>
      <c r="N22" s="12" t="str">
        <f t="shared" si="0"/>
        <v>ІІ ур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3</v>
      </c>
      <c r="X22" s="1">
        <v>2</v>
      </c>
      <c r="Y22" s="1">
        <v>2</v>
      </c>
      <c r="Z22" s="4">
        <f t="shared" si="6"/>
        <v>23</v>
      </c>
      <c r="AA22" s="6">
        <f t="shared" si="7"/>
        <v>2.0909090909090908</v>
      </c>
      <c r="AB22" s="12" t="str">
        <f t="shared" si="1"/>
        <v>ІІ ур</v>
      </c>
      <c r="AC22" s="5">
        <f t="shared" si="2"/>
        <v>39</v>
      </c>
      <c r="AD22" s="7">
        <f t="shared" si="8"/>
        <v>2.0526315789473686</v>
      </c>
      <c r="AE22" s="12" t="str">
        <f t="shared" si="3"/>
        <v>ІІ ур</v>
      </c>
    </row>
    <row r="23" spans="2:31" ht="16.5" thickBot="1" x14ac:dyDescent="0.3">
      <c r="B23" s="1">
        <v>15</v>
      </c>
      <c r="C23" s="16" t="s">
        <v>80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4">
        <f t="shared" si="4"/>
        <v>24</v>
      </c>
      <c r="M23" s="6">
        <f t="shared" si="5"/>
        <v>3</v>
      </c>
      <c r="N23" s="12" t="str">
        <f t="shared" si="0"/>
        <v>ІІІ ур</v>
      </c>
      <c r="O23" s="1">
        <v>3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4">
        <f t="shared" si="6"/>
        <v>33</v>
      </c>
      <c r="AA23" s="6">
        <f t="shared" si="7"/>
        <v>3</v>
      </c>
      <c r="AB23" s="12" t="str">
        <f t="shared" si="1"/>
        <v>ІІІ ур</v>
      </c>
      <c r="AC23" s="5">
        <f t="shared" si="2"/>
        <v>57</v>
      </c>
      <c r="AD23" s="7">
        <f t="shared" si="8"/>
        <v>3</v>
      </c>
      <c r="AE23" s="12" t="str">
        <f t="shared" si="3"/>
        <v>ІІІ ур</v>
      </c>
    </row>
    <row r="24" spans="2:31" ht="16.5" thickBot="1" x14ac:dyDescent="0.3">
      <c r="B24" s="1">
        <v>16</v>
      </c>
      <c r="C24" s="16" t="s">
        <v>81</v>
      </c>
      <c r="D24" s="1">
        <v>2</v>
      </c>
      <c r="E24" s="1">
        <v>3</v>
      </c>
      <c r="F24" s="1">
        <v>3</v>
      </c>
      <c r="G24" s="1">
        <v>3</v>
      </c>
      <c r="H24" s="1">
        <v>3</v>
      </c>
      <c r="I24" s="1">
        <v>3</v>
      </c>
      <c r="J24" s="1">
        <v>3</v>
      </c>
      <c r="K24" s="1">
        <v>3</v>
      </c>
      <c r="L24" s="4">
        <f t="shared" si="4"/>
        <v>23</v>
      </c>
      <c r="M24" s="6">
        <f t="shared" si="5"/>
        <v>2.875</v>
      </c>
      <c r="N24" s="12" t="str">
        <f t="shared" si="0"/>
        <v>ІІІ ур</v>
      </c>
      <c r="O24" s="1">
        <v>3</v>
      </c>
      <c r="P24" s="1">
        <v>3</v>
      </c>
      <c r="Q24" s="1">
        <v>3</v>
      </c>
      <c r="R24" s="1">
        <v>3</v>
      </c>
      <c r="S24" s="1">
        <v>3</v>
      </c>
      <c r="T24" s="1">
        <v>3</v>
      </c>
      <c r="U24" s="1">
        <v>3</v>
      </c>
      <c r="V24" s="1">
        <v>3</v>
      </c>
      <c r="W24" s="1">
        <v>3</v>
      </c>
      <c r="X24" s="1">
        <v>3</v>
      </c>
      <c r="Y24" s="1">
        <v>3</v>
      </c>
      <c r="Z24" s="4">
        <f t="shared" si="6"/>
        <v>33</v>
      </c>
      <c r="AA24" s="6">
        <f t="shared" si="7"/>
        <v>3</v>
      </c>
      <c r="AB24" s="12" t="str">
        <f t="shared" si="1"/>
        <v>ІІІ ур</v>
      </c>
      <c r="AC24" s="5">
        <f t="shared" si="2"/>
        <v>56</v>
      </c>
      <c r="AD24" s="7">
        <f t="shared" si="8"/>
        <v>2.9473684210526314</v>
      </c>
      <c r="AE24" s="12" t="str">
        <f t="shared" si="3"/>
        <v>ІІІ ур</v>
      </c>
    </row>
    <row r="25" spans="2:31" ht="16.5" thickBot="1" x14ac:dyDescent="0.3">
      <c r="B25" s="1">
        <v>17</v>
      </c>
      <c r="C25" s="16" t="s">
        <v>82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4">
        <f t="shared" si="4"/>
        <v>24</v>
      </c>
      <c r="M25" s="6">
        <f t="shared" si="5"/>
        <v>3</v>
      </c>
      <c r="N25" s="12" t="str">
        <f t="shared" si="0"/>
        <v>ІІІ ур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4">
        <f t="shared" si="6"/>
        <v>33</v>
      </c>
      <c r="AA25" s="6">
        <f t="shared" si="7"/>
        <v>3</v>
      </c>
      <c r="AB25" s="12" t="str">
        <f t="shared" si="1"/>
        <v>ІІІ ур</v>
      </c>
      <c r="AC25" s="5">
        <f t="shared" si="2"/>
        <v>57</v>
      </c>
      <c r="AD25" s="7">
        <f t="shared" si="8"/>
        <v>3</v>
      </c>
      <c r="AE25" s="12" t="str">
        <f t="shared" si="3"/>
        <v>ІІІ ур</v>
      </c>
    </row>
    <row r="26" spans="2:31" ht="16.5" thickBot="1" x14ac:dyDescent="0.3">
      <c r="B26" s="1">
        <v>18</v>
      </c>
      <c r="C26" s="16" t="s">
        <v>83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4">
        <f t="shared" si="4"/>
        <v>24</v>
      </c>
      <c r="M26" s="6">
        <f t="shared" si="5"/>
        <v>3</v>
      </c>
      <c r="N26" s="12" t="str">
        <f t="shared" si="0"/>
        <v>ІІІ ур</v>
      </c>
      <c r="O26" s="1">
        <v>3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3</v>
      </c>
      <c r="X26" s="1">
        <v>3</v>
      </c>
      <c r="Y26" s="1">
        <v>3</v>
      </c>
      <c r="Z26" s="4">
        <f t="shared" si="6"/>
        <v>33</v>
      </c>
      <c r="AA26" s="6">
        <f t="shared" si="7"/>
        <v>3</v>
      </c>
      <c r="AB26" s="12" t="str">
        <f t="shared" si="1"/>
        <v>ІІІ ур</v>
      </c>
      <c r="AC26" s="5">
        <f t="shared" si="2"/>
        <v>57</v>
      </c>
      <c r="AD26" s="7">
        <f t="shared" si="8"/>
        <v>3</v>
      </c>
      <c r="AE26" s="12" t="str">
        <f t="shared" si="3"/>
        <v>ІІІ ур</v>
      </c>
    </row>
    <row r="27" spans="2:31" ht="16.5" thickBot="1" x14ac:dyDescent="0.3">
      <c r="B27" s="1">
        <v>19</v>
      </c>
      <c r="C27" s="16" t="s">
        <v>84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4">
        <f t="shared" si="4"/>
        <v>24</v>
      </c>
      <c r="M27" s="6">
        <f t="shared" si="5"/>
        <v>3</v>
      </c>
      <c r="N27" s="12" t="str">
        <f t="shared" si="0"/>
        <v>ІІІ ур</v>
      </c>
      <c r="O27" s="1">
        <v>3</v>
      </c>
      <c r="P27" s="1">
        <v>3</v>
      </c>
      <c r="Q27" s="1">
        <v>3</v>
      </c>
      <c r="R27" s="1">
        <v>3</v>
      </c>
      <c r="S27" s="1">
        <v>3</v>
      </c>
      <c r="T27" s="1">
        <v>3</v>
      </c>
      <c r="U27" s="1">
        <v>3</v>
      </c>
      <c r="V27" s="1">
        <v>3</v>
      </c>
      <c r="W27" s="1">
        <v>3</v>
      </c>
      <c r="X27" s="1">
        <v>3</v>
      </c>
      <c r="Y27" s="1">
        <v>3</v>
      </c>
      <c r="Z27" s="4">
        <f t="shared" si="6"/>
        <v>33</v>
      </c>
      <c r="AA27" s="6">
        <f t="shared" si="7"/>
        <v>3</v>
      </c>
      <c r="AB27" s="12" t="str">
        <f t="shared" si="1"/>
        <v>ІІІ ур</v>
      </c>
      <c r="AC27" s="5">
        <f t="shared" si="2"/>
        <v>57</v>
      </c>
      <c r="AD27" s="7">
        <f t="shared" si="8"/>
        <v>3</v>
      </c>
      <c r="AE27" s="12" t="str">
        <f t="shared" si="3"/>
        <v>ІІІ ур</v>
      </c>
    </row>
    <row r="28" spans="2:31" ht="16.5" thickBot="1" x14ac:dyDescent="0.3">
      <c r="B28" s="1">
        <v>20</v>
      </c>
      <c r="C28" s="16" t="s">
        <v>85</v>
      </c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3</v>
      </c>
      <c r="J28" s="1">
        <v>3</v>
      </c>
      <c r="K28" s="1">
        <v>3</v>
      </c>
      <c r="L28" s="4">
        <f t="shared" si="4"/>
        <v>24</v>
      </c>
      <c r="M28" s="6">
        <f t="shared" si="5"/>
        <v>3</v>
      </c>
      <c r="N28" s="12" t="str">
        <f t="shared" si="0"/>
        <v>ІІІ ур</v>
      </c>
      <c r="O28" s="1">
        <v>3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1">
        <v>3</v>
      </c>
      <c r="V28" s="1">
        <v>3</v>
      </c>
      <c r="W28" s="1">
        <v>3</v>
      </c>
      <c r="X28" s="1">
        <v>3</v>
      </c>
      <c r="Y28" s="1">
        <v>3</v>
      </c>
      <c r="Z28" s="4">
        <f t="shared" si="6"/>
        <v>33</v>
      </c>
      <c r="AA28" s="6">
        <f t="shared" si="7"/>
        <v>3</v>
      </c>
      <c r="AB28" s="12" t="str">
        <f t="shared" si="1"/>
        <v>ІІІ ур</v>
      </c>
      <c r="AC28" s="5">
        <f t="shared" si="2"/>
        <v>57</v>
      </c>
      <c r="AD28" s="7">
        <f t="shared" si="8"/>
        <v>3</v>
      </c>
      <c r="AE28" s="12" t="str">
        <f t="shared" si="3"/>
        <v>ІІІ ур</v>
      </c>
    </row>
    <row r="29" spans="2:31" ht="16.5" thickBot="1" x14ac:dyDescent="0.3">
      <c r="B29" s="1">
        <v>21</v>
      </c>
      <c r="C29" s="16" t="s">
        <v>86</v>
      </c>
      <c r="D29" s="1">
        <v>3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1">
        <v>3</v>
      </c>
      <c r="K29" s="1">
        <v>3</v>
      </c>
      <c r="L29" s="4">
        <f t="shared" si="4"/>
        <v>24</v>
      </c>
      <c r="M29" s="6">
        <f t="shared" si="5"/>
        <v>3</v>
      </c>
      <c r="N29" s="12" t="str">
        <f t="shared" si="0"/>
        <v>ІІІ ур</v>
      </c>
      <c r="O29" s="1">
        <v>3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4">
        <f t="shared" si="6"/>
        <v>33</v>
      </c>
      <c r="AA29" s="6">
        <f t="shared" si="7"/>
        <v>3</v>
      </c>
      <c r="AB29" s="12" t="str">
        <f t="shared" si="1"/>
        <v>ІІІ ур</v>
      </c>
      <c r="AC29" s="5">
        <f t="shared" si="2"/>
        <v>57</v>
      </c>
      <c r="AD29" s="7">
        <f t="shared" si="8"/>
        <v>3</v>
      </c>
      <c r="AE29" s="12" t="str">
        <f t="shared" si="3"/>
        <v>ІІІ ур</v>
      </c>
    </row>
    <row r="30" spans="2:31" ht="16.5" thickBot="1" x14ac:dyDescent="0.3">
      <c r="B30" s="1">
        <v>22</v>
      </c>
      <c r="C30" s="16" t="s">
        <v>87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4">
        <f t="shared" si="4"/>
        <v>24</v>
      </c>
      <c r="M30" s="6">
        <f t="shared" si="5"/>
        <v>3</v>
      </c>
      <c r="N30" s="12" t="str">
        <f t="shared" si="0"/>
        <v>ІІІ ур</v>
      </c>
      <c r="O30" s="1">
        <v>3</v>
      </c>
      <c r="P30" s="1">
        <v>3</v>
      </c>
      <c r="Q30" s="1">
        <v>3</v>
      </c>
      <c r="R30" s="1">
        <v>3</v>
      </c>
      <c r="S30" s="1">
        <v>3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4">
        <f t="shared" si="6"/>
        <v>33</v>
      </c>
      <c r="AA30" s="6">
        <f t="shared" si="7"/>
        <v>3</v>
      </c>
      <c r="AB30" s="12" t="str">
        <f t="shared" si="1"/>
        <v>ІІІ ур</v>
      </c>
      <c r="AC30" s="5">
        <f t="shared" si="2"/>
        <v>57</v>
      </c>
      <c r="AD30" s="7">
        <f t="shared" si="8"/>
        <v>3</v>
      </c>
      <c r="AE30" s="12" t="str">
        <f t="shared" si="3"/>
        <v>ІІІ ур</v>
      </c>
    </row>
    <row r="31" spans="2:31" ht="16.5" thickBot="1" x14ac:dyDescent="0.3">
      <c r="B31" s="1">
        <v>23</v>
      </c>
      <c r="C31" s="16" t="s">
        <v>88</v>
      </c>
      <c r="D31" s="1">
        <v>3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  <c r="L31" s="4">
        <f t="shared" si="4"/>
        <v>24</v>
      </c>
      <c r="M31" s="6">
        <f t="shared" si="5"/>
        <v>3</v>
      </c>
      <c r="N31" s="12" t="str">
        <f t="shared" si="0"/>
        <v>ІІІ ур</v>
      </c>
      <c r="O31" s="1">
        <v>3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3</v>
      </c>
      <c r="Z31" s="4">
        <f t="shared" si="6"/>
        <v>33</v>
      </c>
      <c r="AA31" s="6">
        <f t="shared" si="7"/>
        <v>3</v>
      </c>
      <c r="AB31" s="12" t="str">
        <f t="shared" si="1"/>
        <v>ІІІ ур</v>
      </c>
      <c r="AC31" s="5">
        <f t="shared" si="2"/>
        <v>57</v>
      </c>
      <c r="AD31" s="7">
        <f t="shared" si="8"/>
        <v>3</v>
      </c>
      <c r="AE31" s="12" t="str">
        <f t="shared" si="3"/>
        <v>ІІІ ур</v>
      </c>
    </row>
    <row r="32" spans="2:31" ht="16.5" thickBot="1" x14ac:dyDescent="0.3">
      <c r="B32" s="1">
        <v>24</v>
      </c>
      <c r="C32" s="16" t="s">
        <v>89</v>
      </c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1">
        <v>3</v>
      </c>
      <c r="L32" s="4">
        <f t="shared" si="4"/>
        <v>24</v>
      </c>
      <c r="M32" s="6">
        <f t="shared" si="5"/>
        <v>3</v>
      </c>
      <c r="N32" s="12" t="str">
        <f t="shared" si="0"/>
        <v>ІІІ ур</v>
      </c>
      <c r="O32" s="1">
        <v>3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1">
        <v>3</v>
      </c>
      <c r="V32" s="1">
        <v>3</v>
      </c>
      <c r="W32" s="1">
        <v>3</v>
      </c>
      <c r="X32" s="1">
        <v>3</v>
      </c>
      <c r="Y32" s="1">
        <v>3</v>
      </c>
      <c r="Z32" s="4">
        <f t="shared" si="6"/>
        <v>33</v>
      </c>
      <c r="AA32" s="6">
        <f t="shared" si="7"/>
        <v>3</v>
      </c>
      <c r="AB32" s="12" t="str">
        <f t="shared" si="1"/>
        <v>ІІІ ур</v>
      </c>
      <c r="AC32" s="5">
        <f t="shared" si="2"/>
        <v>57</v>
      </c>
      <c r="AD32" s="7">
        <f t="shared" si="8"/>
        <v>3</v>
      </c>
      <c r="AE32" s="12" t="str">
        <f t="shared" si="3"/>
        <v>ІІІ ур</v>
      </c>
    </row>
    <row r="33" spans="2:31" ht="16.5" thickBot="1" x14ac:dyDescent="0.3">
      <c r="B33" s="1">
        <v>25</v>
      </c>
      <c r="C33" s="16" t="s">
        <v>90</v>
      </c>
      <c r="D33" s="1">
        <v>3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1">
        <v>3</v>
      </c>
      <c r="K33" s="1">
        <v>3</v>
      </c>
      <c r="L33" s="4">
        <f t="shared" si="4"/>
        <v>24</v>
      </c>
      <c r="M33" s="6">
        <f t="shared" si="5"/>
        <v>3</v>
      </c>
      <c r="N33" s="12" t="str">
        <f t="shared" si="0"/>
        <v>ІІІ ур</v>
      </c>
      <c r="O33" s="1">
        <v>3</v>
      </c>
      <c r="P33" s="1">
        <v>3</v>
      </c>
      <c r="Q33" s="1">
        <v>3</v>
      </c>
      <c r="R33" s="1">
        <v>3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4">
        <f t="shared" si="6"/>
        <v>33</v>
      </c>
      <c r="AA33" s="6">
        <f t="shared" si="7"/>
        <v>3</v>
      </c>
      <c r="AB33" s="12" t="str">
        <f t="shared" si="1"/>
        <v>ІІІ ур</v>
      </c>
      <c r="AC33" s="5">
        <f t="shared" si="2"/>
        <v>57</v>
      </c>
      <c r="AD33" s="7">
        <f t="shared" si="8"/>
        <v>3</v>
      </c>
      <c r="AE33" s="12" t="str">
        <f t="shared" si="3"/>
        <v>ІІІ ур</v>
      </c>
    </row>
    <row r="34" spans="2:31" ht="16.5" thickBot="1" x14ac:dyDescent="0.3">
      <c r="B34" s="1">
        <v>26</v>
      </c>
      <c r="C34" s="17" t="s">
        <v>95</v>
      </c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K34" s="1">
        <v>3</v>
      </c>
      <c r="L34" s="4">
        <f t="shared" si="4"/>
        <v>24</v>
      </c>
      <c r="M34" s="6">
        <f t="shared" si="5"/>
        <v>3</v>
      </c>
      <c r="N34" s="12" t="str">
        <f t="shared" si="0"/>
        <v>ІІІ ур</v>
      </c>
      <c r="O34" s="1">
        <v>3</v>
      </c>
      <c r="P34" s="1">
        <v>3</v>
      </c>
      <c r="Q34" s="1">
        <v>3</v>
      </c>
      <c r="R34" s="1">
        <v>3</v>
      </c>
      <c r="S34" s="1">
        <v>3</v>
      </c>
      <c r="T34" s="1">
        <v>3</v>
      </c>
      <c r="U34" s="1">
        <v>3</v>
      </c>
      <c r="V34" s="1">
        <v>3</v>
      </c>
      <c r="W34" s="1">
        <v>3</v>
      </c>
      <c r="X34" s="1">
        <v>3</v>
      </c>
      <c r="Y34" s="1">
        <v>3</v>
      </c>
      <c r="Z34" s="4">
        <f t="shared" si="6"/>
        <v>33</v>
      </c>
      <c r="AA34" s="6">
        <f t="shared" si="7"/>
        <v>3</v>
      </c>
      <c r="AB34" s="12" t="str">
        <f t="shared" si="1"/>
        <v>ІІІ ур</v>
      </c>
      <c r="AC34" s="5">
        <f t="shared" si="2"/>
        <v>57</v>
      </c>
      <c r="AD34" s="7">
        <f t="shared" si="8"/>
        <v>3</v>
      </c>
      <c r="AE34" s="12" t="str">
        <f t="shared" si="3"/>
        <v>ІІІ ур</v>
      </c>
    </row>
    <row r="35" spans="2:31" ht="15.75" x14ac:dyDescent="0.25">
      <c r="B35" s="18">
        <v>27</v>
      </c>
      <c r="C35" s="19" t="s">
        <v>93</v>
      </c>
      <c r="D35" s="20">
        <v>3</v>
      </c>
      <c r="E35" s="21">
        <v>3</v>
      </c>
      <c r="F35" s="21">
        <v>3</v>
      </c>
      <c r="G35" s="21">
        <v>3</v>
      </c>
      <c r="H35" s="21">
        <v>3</v>
      </c>
      <c r="I35" s="21">
        <v>3</v>
      </c>
      <c r="J35" s="21">
        <v>3</v>
      </c>
      <c r="K35" s="21">
        <v>3</v>
      </c>
      <c r="L35" s="22">
        <f t="shared" si="4"/>
        <v>24</v>
      </c>
      <c r="M35" s="6">
        <f t="shared" si="5"/>
        <v>3</v>
      </c>
      <c r="N35" s="12" t="str">
        <f t="shared" si="0"/>
        <v>ІІІ ур</v>
      </c>
      <c r="O35" s="20">
        <v>3</v>
      </c>
      <c r="P35" s="21">
        <v>3</v>
      </c>
      <c r="Q35" s="21">
        <v>3</v>
      </c>
      <c r="R35" s="21">
        <v>3</v>
      </c>
      <c r="S35" s="21">
        <v>3</v>
      </c>
      <c r="T35" s="21">
        <v>3</v>
      </c>
      <c r="U35" s="21">
        <v>3</v>
      </c>
      <c r="V35" s="21">
        <v>3</v>
      </c>
      <c r="W35" s="21">
        <v>3</v>
      </c>
      <c r="X35" s="21">
        <v>3</v>
      </c>
      <c r="Y35" s="21">
        <v>3</v>
      </c>
      <c r="Z35" s="22">
        <f t="shared" si="6"/>
        <v>33</v>
      </c>
      <c r="AA35" s="6">
        <f t="shared" si="7"/>
        <v>3</v>
      </c>
      <c r="AB35" s="12" t="str">
        <f t="shared" si="1"/>
        <v>ІІІ ур</v>
      </c>
      <c r="AC35" s="5">
        <f t="shared" si="2"/>
        <v>57</v>
      </c>
      <c r="AD35" s="7">
        <f t="shared" si="8"/>
        <v>3</v>
      </c>
      <c r="AE35" s="12" t="str">
        <f t="shared" si="3"/>
        <v>ІІІ ур</v>
      </c>
    </row>
    <row r="36" spans="2:31" ht="15.75" x14ac:dyDescent="0.25">
      <c r="B36" s="18"/>
      <c r="C36" s="19"/>
      <c r="D36" s="20"/>
      <c r="E36" s="21"/>
      <c r="F36" s="21"/>
      <c r="G36" s="21"/>
      <c r="H36" s="21"/>
      <c r="I36" s="21"/>
      <c r="J36" s="21"/>
      <c r="K36" s="21"/>
      <c r="L36" s="22"/>
      <c r="M36" s="6"/>
      <c r="N36" s="12"/>
      <c r="O36" s="2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2"/>
      <c r="AA36" s="6"/>
      <c r="AB36" s="12"/>
      <c r="AC36" s="5"/>
      <c r="AD36" s="7"/>
      <c r="AE36" s="12"/>
    </row>
    <row r="37" spans="2:31" x14ac:dyDescent="0.25">
      <c r="B37" s="25"/>
      <c r="C37" s="25"/>
      <c r="D37" s="28"/>
      <c r="E37" s="29"/>
      <c r="F37" s="29"/>
      <c r="G37" s="29"/>
      <c r="H37" s="29"/>
      <c r="I37" s="29"/>
      <c r="J37" s="29"/>
      <c r="K37" s="29"/>
      <c r="L37" s="30"/>
      <c r="M37" s="1" t="s">
        <v>22</v>
      </c>
      <c r="N37" s="10" t="s">
        <v>1</v>
      </c>
      <c r="O37" s="28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14"/>
      <c r="AA37" s="1" t="s">
        <v>22</v>
      </c>
      <c r="AB37" s="10" t="s">
        <v>1</v>
      </c>
      <c r="AC37" s="2"/>
      <c r="AD37" s="2"/>
      <c r="AE37" s="2"/>
    </row>
    <row r="38" spans="2:31" x14ac:dyDescent="0.25">
      <c r="B38" s="26"/>
      <c r="C38" s="26"/>
      <c r="D38" s="28" t="s">
        <v>14</v>
      </c>
      <c r="E38" s="29"/>
      <c r="F38" s="29"/>
      <c r="G38" s="29"/>
      <c r="H38" s="29"/>
      <c r="I38" s="29"/>
      <c r="J38" s="29"/>
      <c r="K38" s="29"/>
      <c r="L38" s="30"/>
      <c r="M38" s="9">
        <f>COUNTA(C9:C34)</f>
        <v>26</v>
      </c>
      <c r="N38" s="9">
        <v>100</v>
      </c>
      <c r="O38" s="28" t="s">
        <v>14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4"/>
      <c r="AA38" s="9">
        <f>COUNTA(C9:C34)</f>
        <v>26</v>
      </c>
      <c r="AB38" s="9">
        <v>100</v>
      </c>
      <c r="AC38" s="2"/>
      <c r="AD38" s="2"/>
      <c r="AE38" s="2"/>
    </row>
    <row r="39" spans="2:31" x14ac:dyDescent="0.25">
      <c r="B39" s="26"/>
      <c r="C39" s="26"/>
      <c r="D39" s="28" t="s">
        <v>16</v>
      </c>
      <c r="E39" s="29"/>
      <c r="F39" s="29"/>
      <c r="G39" s="29"/>
      <c r="H39" s="29"/>
      <c r="I39" s="29"/>
      <c r="J39" s="29"/>
      <c r="K39" s="29"/>
      <c r="L39" s="30"/>
      <c r="M39" s="11">
        <f>COUNTIF(N9:N34,"І ур")</f>
        <v>0</v>
      </c>
      <c r="N39" s="3">
        <f>(M39/M38)*100</f>
        <v>0</v>
      </c>
      <c r="O39" s="28" t="s">
        <v>16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14"/>
      <c r="AA39" s="11">
        <f>COUNTIF(AB9:AB34,"І ур")</f>
        <v>0</v>
      </c>
      <c r="AB39" s="3">
        <f>(AA39/AA38)*100</f>
        <v>0</v>
      </c>
      <c r="AC39" s="2"/>
      <c r="AD39" s="2"/>
      <c r="AE39" s="2"/>
    </row>
    <row r="40" spans="2:31" x14ac:dyDescent="0.25">
      <c r="B40" s="26"/>
      <c r="C40" s="26"/>
      <c r="D40" s="28" t="s">
        <v>17</v>
      </c>
      <c r="E40" s="29"/>
      <c r="F40" s="29"/>
      <c r="G40" s="29"/>
      <c r="H40" s="29"/>
      <c r="I40" s="29"/>
      <c r="J40" s="29"/>
      <c r="K40" s="29"/>
      <c r="L40" s="30"/>
      <c r="M40" s="11">
        <f>COUNTIF(N9:N34,"ІІ ур")</f>
        <v>3</v>
      </c>
      <c r="N40" s="3">
        <f>(M40/M38)*100</f>
        <v>11.538461538461538</v>
      </c>
      <c r="O40" s="28" t="s">
        <v>17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14"/>
      <c r="AA40" s="11">
        <f>COUNTIF(AB9:AB34,"ІІІ ур")</f>
        <v>22</v>
      </c>
      <c r="AB40" s="3">
        <f>(AA40/AA38)*100</f>
        <v>84.615384615384613</v>
      </c>
      <c r="AC40" s="2"/>
      <c r="AD40" s="2"/>
      <c r="AE40" s="2"/>
    </row>
    <row r="41" spans="2:31" x14ac:dyDescent="0.25">
      <c r="B41" s="26"/>
      <c r="C41" s="26"/>
      <c r="D41" s="28" t="s">
        <v>18</v>
      </c>
      <c r="E41" s="29"/>
      <c r="F41" s="29"/>
      <c r="G41" s="29"/>
      <c r="H41" s="29"/>
      <c r="I41" s="29"/>
      <c r="J41" s="29"/>
      <c r="K41" s="29"/>
      <c r="L41" s="30"/>
      <c r="M41" s="11">
        <f>COUNTIF(N9:N34,"ІІІ ур")</f>
        <v>23</v>
      </c>
      <c r="N41" s="3">
        <f>(M41/M38)*100</f>
        <v>88.461538461538453</v>
      </c>
      <c r="O41" s="28" t="s">
        <v>18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4"/>
      <c r="AA41" s="11">
        <f>COUNTIF(AB9:AB34,"ІІІ ур")</f>
        <v>22</v>
      </c>
      <c r="AB41" s="3">
        <f>(AA41/AA38)*100</f>
        <v>84.615384615384613</v>
      </c>
      <c r="AC41" s="2"/>
      <c r="AD41" s="2"/>
      <c r="AE41" s="2"/>
    </row>
    <row r="42" spans="2:31" x14ac:dyDescent="0.25">
      <c r="B42" s="26"/>
      <c r="C42" s="26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0"/>
      <c r="AD42" s="1" t="s">
        <v>22</v>
      </c>
      <c r="AE42" s="10" t="s">
        <v>1</v>
      </c>
    </row>
    <row r="43" spans="2:31" x14ac:dyDescent="0.25">
      <c r="B43" s="26"/>
      <c r="C43" s="26"/>
      <c r="D43" s="46" t="s">
        <v>15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4"/>
      <c r="AD43" s="9">
        <f>COUNTA(C9:C36)</f>
        <v>27</v>
      </c>
      <c r="AE43" s="9">
        <v>100</v>
      </c>
    </row>
    <row r="44" spans="2:31" x14ac:dyDescent="0.25">
      <c r="B44" s="26"/>
      <c r="C44" s="26"/>
      <c r="D44" s="24" t="s">
        <v>19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11">
        <f>COUNTIF(AE9:AE36,"І ур")</f>
        <v>0</v>
      </c>
      <c r="AE44" s="3">
        <f>(AD44/AD43)*100</f>
        <v>0</v>
      </c>
    </row>
    <row r="45" spans="2:31" x14ac:dyDescent="0.25">
      <c r="B45" s="26"/>
      <c r="C45" s="26"/>
      <c r="D45" s="24" t="s">
        <v>20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11">
        <f>COUNTIF(AE9:AE36,"ІІ ур")</f>
        <v>4</v>
      </c>
      <c r="AE45" s="3">
        <f>(AD45/AD43)*100</f>
        <v>14.814814814814813</v>
      </c>
    </row>
    <row r="46" spans="2:31" x14ac:dyDescent="0.25">
      <c r="B46" s="27"/>
      <c r="C46" s="27"/>
      <c r="D46" s="24" t="s">
        <v>21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11">
        <f>COUNTIF(AE9:AE36,"ІІІ ур")</f>
        <v>23</v>
      </c>
      <c r="AE46" s="3">
        <f>(AD46/AD43)*100</f>
        <v>85.18518518518519</v>
      </c>
    </row>
    <row r="103" spans="11:12" x14ac:dyDescent="0.25">
      <c r="K103" s="8">
        <v>1</v>
      </c>
      <c r="L103" s="8" t="s">
        <v>2</v>
      </c>
    </row>
    <row r="104" spans="11:12" x14ac:dyDescent="0.25">
      <c r="K104" s="8">
        <v>1.6</v>
      </c>
      <c r="L104" s="8" t="s">
        <v>3</v>
      </c>
    </row>
    <row r="105" spans="11:12" x14ac:dyDescent="0.25">
      <c r="K105" s="8">
        <v>2.6</v>
      </c>
      <c r="L105" s="8" t="s">
        <v>4</v>
      </c>
    </row>
  </sheetData>
  <mergeCells count="34">
    <mergeCell ref="A2:AF2"/>
    <mergeCell ref="A3:AF3"/>
    <mergeCell ref="A4:AF4"/>
    <mergeCell ref="B6:AE6"/>
    <mergeCell ref="B7:B8"/>
    <mergeCell ref="C7:C8"/>
    <mergeCell ref="D7:K7"/>
    <mergeCell ref="AC7:AC8"/>
    <mergeCell ref="AD7:AD8"/>
    <mergeCell ref="AE7:AE8"/>
    <mergeCell ref="L7:L8"/>
    <mergeCell ref="M7:M8"/>
    <mergeCell ref="AB7:AB8"/>
    <mergeCell ref="N7:N8"/>
    <mergeCell ref="O7:Y7"/>
    <mergeCell ref="D46:AC46"/>
    <mergeCell ref="Z7:Z8"/>
    <mergeCell ref="AA7:AA8"/>
    <mergeCell ref="D42:AC42"/>
    <mergeCell ref="D45:AC45"/>
    <mergeCell ref="O41:Y41"/>
    <mergeCell ref="B37:B46"/>
    <mergeCell ref="C37:C46"/>
    <mergeCell ref="D43:AC43"/>
    <mergeCell ref="D37:L37"/>
    <mergeCell ref="D38:L38"/>
    <mergeCell ref="D39:L39"/>
    <mergeCell ref="D40:L40"/>
    <mergeCell ref="D41:L41"/>
    <mergeCell ref="O37:Y37"/>
    <mergeCell ref="O38:Y38"/>
    <mergeCell ref="O39:Y39"/>
    <mergeCell ref="O40:Y40"/>
    <mergeCell ref="D44:A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2023-02-07T04:42:19Z</dcterms:modified>
</cp:coreProperties>
</file>