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390"/>
  </bookViews>
  <sheets>
    <sheet name="от 5-ти старт" sheetId="4" r:id="rId1"/>
    <sheet name="от 5-ти промежуток" sheetId="5" r:id="rId2"/>
    <sheet name="от 5-ти итог" sheetId="3" r:id="rId3"/>
  </sheets>
  <definedNames>
    <definedName name="_xlnm._FilterDatabase" localSheetId="2" hidden="1">'от 5-ти итог'!$W$2:$W$46</definedName>
    <definedName name="_xlnm._FilterDatabase" localSheetId="1" hidden="1">'от 5-ти промежуток'!$V$1:$V$48</definedName>
    <definedName name="_xlnm._FilterDatabase" localSheetId="0" hidden="1">'от 5-ти старт'!$O$1:$O$46</definedName>
  </definedNames>
  <calcPr calcId="145621"/>
</workbook>
</file>

<file path=xl/calcChain.xml><?xml version="1.0" encoding="utf-8"?>
<calcChain xmlns="http://schemas.openxmlformats.org/spreadsheetml/2006/main">
  <c r="M35" i="4" l="1"/>
  <c r="N35" i="4" s="1"/>
  <c r="O35" i="4" s="1"/>
  <c r="K35" i="4"/>
  <c r="L35" i="4" s="1"/>
  <c r="J35" i="4"/>
  <c r="M34" i="4"/>
  <c r="N34" i="4" s="1"/>
  <c r="O34" i="4" s="1"/>
  <c r="K34" i="4"/>
  <c r="L34" i="4" s="1"/>
  <c r="J34" i="4"/>
  <c r="M33" i="4"/>
  <c r="N33" i="4" s="1"/>
  <c r="O33" i="4" s="1"/>
  <c r="K33" i="4"/>
  <c r="L33" i="4" s="1"/>
  <c r="J33" i="4"/>
  <c r="M32" i="4"/>
  <c r="N32" i="4" s="1"/>
  <c r="O32" i="4" s="1"/>
  <c r="K32" i="4"/>
  <c r="L32" i="4" s="1"/>
  <c r="J32" i="4"/>
  <c r="M28" i="4"/>
  <c r="N28" i="4" s="1"/>
  <c r="O28" i="4" s="1"/>
  <c r="K28" i="4"/>
  <c r="L28" i="4" s="1"/>
  <c r="J28" i="4"/>
  <c r="M27" i="4"/>
  <c r="N27" i="4" s="1"/>
  <c r="O27" i="4" s="1"/>
  <c r="K27" i="4"/>
  <c r="L27" i="4" s="1"/>
  <c r="J27" i="4"/>
  <c r="M26" i="4"/>
  <c r="N26" i="4" s="1"/>
  <c r="O26" i="4" s="1"/>
  <c r="K26" i="4"/>
  <c r="L26" i="4" s="1"/>
  <c r="J26" i="4"/>
  <c r="M25" i="4"/>
  <c r="N25" i="4" s="1"/>
  <c r="O25" i="4" s="1"/>
  <c r="K25" i="4"/>
  <c r="L25" i="4" s="1"/>
  <c r="J25" i="4"/>
  <c r="M24" i="4"/>
  <c r="N24" i="4" s="1"/>
  <c r="O24" i="4" s="1"/>
  <c r="K24" i="4"/>
  <c r="L24" i="4" s="1"/>
  <c r="J24" i="4"/>
  <c r="M23" i="4"/>
  <c r="N23" i="4" s="1"/>
  <c r="O23" i="4" s="1"/>
  <c r="K23" i="4"/>
  <c r="L23" i="4" s="1"/>
  <c r="J23" i="4"/>
  <c r="M22" i="4"/>
  <c r="N22" i="4" s="1"/>
  <c r="O22" i="4" s="1"/>
  <c r="K22" i="4"/>
  <c r="L22" i="4" s="1"/>
  <c r="J22" i="4"/>
  <c r="M21" i="4"/>
  <c r="N21" i="4" s="1"/>
  <c r="O21" i="4" s="1"/>
  <c r="K21" i="4"/>
  <c r="L21" i="4" s="1"/>
  <c r="J21" i="4"/>
  <c r="M20" i="4"/>
  <c r="N20" i="4" s="1"/>
  <c r="O20" i="4" s="1"/>
  <c r="K20" i="4"/>
  <c r="L20" i="4" s="1"/>
  <c r="J20" i="4"/>
  <c r="M19" i="4"/>
  <c r="N19" i="4" s="1"/>
  <c r="O19" i="4" s="1"/>
  <c r="K19" i="4"/>
  <c r="L19" i="4" s="1"/>
  <c r="J19" i="4"/>
  <c r="M18" i="4"/>
  <c r="N18" i="4" s="1"/>
  <c r="O18" i="4" s="1"/>
  <c r="K18" i="4"/>
  <c r="L18" i="4" s="1"/>
  <c r="J18" i="4"/>
  <c r="M17" i="4"/>
  <c r="N17" i="4" s="1"/>
  <c r="O17" i="4" s="1"/>
  <c r="K17" i="4"/>
  <c r="L17" i="4" s="1"/>
  <c r="J17" i="4"/>
  <c r="M16" i="4"/>
  <c r="N16" i="4" s="1"/>
  <c r="O16" i="4" s="1"/>
  <c r="K16" i="4"/>
  <c r="L16" i="4" s="1"/>
  <c r="J16" i="4"/>
  <c r="M15" i="4"/>
  <c r="N15" i="4" s="1"/>
  <c r="O15" i="4" s="1"/>
  <c r="K15" i="4"/>
  <c r="L15" i="4" s="1"/>
  <c r="J15" i="4"/>
  <c r="M14" i="4"/>
  <c r="N14" i="4" s="1"/>
  <c r="O14" i="4" s="1"/>
  <c r="K14" i="4"/>
  <c r="L14" i="4" s="1"/>
  <c r="J14" i="4"/>
  <c r="M13" i="4"/>
  <c r="N13" i="4" s="1"/>
  <c r="O13" i="4" s="1"/>
  <c r="K13" i="4"/>
  <c r="L13" i="4" s="1"/>
  <c r="J13" i="4"/>
  <c r="M12" i="4"/>
  <c r="N12" i="4" s="1"/>
  <c r="O12" i="4" s="1"/>
  <c r="K12" i="4"/>
  <c r="L12" i="4" s="1"/>
  <c r="J12" i="4"/>
  <c r="M11" i="4"/>
  <c r="N11" i="4" s="1"/>
  <c r="O11" i="4" s="1"/>
  <c r="K11" i="4"/>
  <c r="L11" i="4" s="1"/>
  <c r="J11" i="4"/>
  <c r="M10" i="4"/>
  <c r="N10" i="4" s="1"/>
  <c r="O10" i="4" s="1"/>
  <c r="K10" i="4"/>
  <c r="L10" i="4" s="1"/>
  <c r="J10" i="4"/>
  <c r="M9" i="4"/>
  <c r="N9" i="4" s="1"/>
  <c r="O9" i="4" s="1"/>
  <c r="K9" i="4"/>
  <c r="L9" i="4" s="1"/>
  <c r="J9" i="4"/>
  <c r="M31" i="4"/>
  <c r="N31" i="4" s="1"/>
  <c r="O31" i="4" s="1"/>
  <c r="K31" i="4"/>
  <c r="L31" i="4" s="1"/>
  <c r="J31" i="4"/>
  <c r="M30" i="4"/>
  <c r="N30" i="4" s="1"/>
  <c r="O30" i="4" s="1"/>
  <c r="K30" i="4"/>
  <c r="L30" i="4" s="1"/>
  <c r="J30" i="4"/>
  <c r="V43" i="3" l="1"/>
  <c r="R35" i="3"/>
  <c r="U35" i="3"/>
  <c r="V35" i="3" s="1"/>
  <c r="W35" i="3" s="1"/>
  <c r="S35" i="3"/>
  <c r="K35" i="3"/>
  <c r="L35" i="3"/>
  <c r="M35" i="3" s="1"/>
  <c r="L38" i="3"/>
  <c r="S38" i="3"/>
  <c r="U43" i="5"/>
  <c r="R38" i="5"/>
  <c r="K38" i="5"/>
  <c r="Q36" i="5"/>
  <c r="T36" i="5"/>
  <c r="U36" i="5" s="1"/>
  <c r="V36" i="5" s="1"/>
  <c r="R36" i="5"/>
  <c r="Q35" i="5"/>
  <c r="R35" i="5"/>
  <c r="J36" i="5"/>
  <c r="K36" i="5"/>
  <c r="L36" i="5" s="1"/>
  <c r="J35" i="5"/>
  <c r="K35" i="5"/>
  <c r="L35" i="5" s="1"/>
  <c r="M29" i="4"/>
  <c r="N42" i="4" l="1"/>
  <c r="K37" i="4"/>
  <c r="S35" i="5"/>
  <c r="T35" i="5"/>
  <c r="U35" i="5" s="1"/>
  <c r="V35" i="5" s="1"/>
  <c r="T35" i="3"/>
  <c r="S36" i="5"/>
  <c r="N29" i="4"/>
  <c r="O29" i="4" s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S9" i="3"/>
  <c r="R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K10" i="3"/>
  <c r="U10" i="3" s="1"/>
  <c r="K11" i="3"/>
  <c r="K12" i="3"/>
  <c r="U12" i="3" s="1"/>
  <c r="K13" i="3"/>
  <c r="U13" i="3" s="1"/>
  <c r="K14" i="3"/>
  <c r="U14" i="3" s="1"/>
  <c r="K15" i="3"/>
  <c r="K16" i="3"/>
  <c r="U16" i="3" s="1"/>
  <c r="K17" i="3"/>
  <c r="U17" i="3" s="1"/>
  <c r="K18" i="3"/>
  <c r="K19" i="3"/>
  <c r="K20" i="3"/>
  <c r="U20" i="3" s="1"/>
  <c r="K21" i="3"/>
  <c r="U21" i="3" s="1"/>
  <c r="K22" i="3"/>
  <c r="U22" i="3" s="1"/>
  <c r="K23" i="3"/>
  <c r="K24" i="3"/>
  <c r="U25" i="3"/>
  <c r="K26" i="3"/>
  <c r="K27" i="3"/>
  <c r="K28" i="3"/>
  <c r="U28" i="3" s="1"/>
  <c r="K29" i="3"/>
  <c r="U29" i="3" s="1"/>
  <c r="K30" i="3"/>
  <c r="K31" i="3"/>
  <c r="K32" i="3"/>
  <c r="U32" i="3" s="1"/>
  <c r="K33" i="3"/>
  <c r="U33" i="3" s="1"/>
  <c r="K34" i="3"/>
  <c r="L9" i="3"/>
  <c r="K9" i="3"/>
  <c r="U9" i="3" s="1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J10" i="5"/>
  <c r="T10" i="5" s="1"/>
  <c r="U10" i="5" s="1"/>
  <c r="V10" i="5" s="1"/>
  <c r="J11" i="5"/>
  <c r="J12" i="5"/>
  <c r="J13" i="5"/>
  <c r="T13" i="5" s="1"/>
  <c r="U13" i="5" s="1"/>
  <c r="V13" i="5" s="1"/>
  <c r="J14" i="5"/>
  <c r="T14" i="5" s="1"/>
  <c r="U14" i="5" s="1"/>
  <c r="V14" i="5" s="1"/>
  <c r="J15" i="5"/>
  <c r="J16" i="5"/>
  <c r="J17" i="5"/>
  <c r="T17" i="5" s="1"/>
  <c r="U17" i="5" s="1"/>
  <c r="V17" i="5" s="1"/>
  <c r="J18" i="5"/>
  <c r="J19" i="5"/>
  <c r="J20" i="5"/>
  <c r="J21" i="5"/>
  <c r="J22" i="5"/>
  <c r="T22" i="5" s="1"/>
  <c r="U22" i="5" s="1"/>
  <c r="V22" i="5" s="1"/>
  <c r="J23" i="5"/>
  <c r="J24" i="5"/>
  <c r="J25" i="5"/>
  <c r="J26" i="5"/>
  <c r="T26" i="5" s="1"/>
  <c r="U26" i="5" s="1"/>
  <c r="V26" i="5" s="1"/>
  <c r="J27" i="5"/>
  <c r="J28" i="5"/>
  <c r="J29" i="5"/>
  <c r="T29" i="5" s="1"/>
  <c r="U29" i="5" s="1"/>
  <c r="V29" i="5" s="1"/>
  <c r="J30" i="5"/>
  <c r="T30" i="5" s="1"/>
  <c r="U30" i="5" s="1"/>
  <c r="V30" i="5" s="1"/>
  <c r="J31" i="5"/>
  <c r="J32" i="5"/>
  <c r="J33" i="5"/>
  <c r="T33" i="5" s="1"/>
  <c r="U33" i="5" s="1"/>
  <c r="V33" i="5" s="1"/>
  <c r="J34" i="5"/>
  <c r="T34" i="5" s="1"/>
  <c r="U34" i="5" s="1"/>
  <c r="V34" i="5" s="1"/>
  <c r="R9" i="5"/>
  <c r="Q9" i="5"/>
  <c r="K9" i="5"/>
  <c r="J9" i="5"/>
  <c r="K29" i="4"/>
  <c r="J29" i="4"/>
  <c r="U34" i="3" l="1"/>
  <c r="U30" i="3"/>
  <c r="V30" i="3" s="1"/>
  <c r="W30" i="3" s="1"/>
  <c r="U26" i="3"/>
  <c r="V26" i="3" s="1"/>
  <c r="W26" i="3" s="1"/>
  <c r="U24" i="3"/>
  <c r="V24" i="3" s="1"/>
  <c r="W24" i="3" s="1"/>
  <c r="U18" i="3"/>
  <c r="T18" i="5"/>
  <c r="U18" i="5" s="1"/>
  <c r="V18" i="5" s="1"/>
  <c r="T11" i="5"/>
  <c r="U11" i="5" s="1"/>
  <c r="V11" i="5" s="1"/>
  <c r="T32" i="5"/>
  <c r="U32" i="5" s="1"/>
  <c r="V32" i="5" s="1"/>
  <c r="T31" i="5"/>
  <c r="U31" i="5" s="1"/>
  <c r="V31" i="5" s="1"/>
  <c r="T28" i="5"/>
  <c r="U28" i="5" s="1"/>
  <c r="V28" i="5" s="1"/>
  <c r="T27" i="5"/>
  <c r="U27" i="5" s="1"/>
  <c r="V27" i="5" s="1"/>
  <c r="T25" i="5"/>
  <c r="U25" i="5" s="1"/>
  <c r="V25" i="5" s="1"/>
  <c r="T24" i="5"/>
  <c r="U24" i="5" s="1"/>
  <c r="V24" i="5" s="1"/>
  <c r="T23" i="5"/>
  <c r="U23" i="5" s="1"/>
  <c r="V23" i="5" s="1"/>
  <c r="T21" i="5"/>
  <c r="U21" i="5" s="1"/>
  <c r="V21" i="5" s="1"/>
  <c r="T20" i="5"/>
  <c r="U20" i="5" s="1"/>
  <c r="V20" i="5" s="1"/>
  <c r="T19" i="5"/>
  <c r="U19" i="5" s="1"/>
  <c r="V19" i="5" s="1"/>
  <c r="T16" i="5"/>
  <c r="U16" i="5" s="1"/>
  <c r="V16" i="5" s="1"/>
  <c r="T15" i="5"/>
  <c r="U15" i="5" s="1"/>
  <c r="V15" i="5" s="1"/>
  <c r="T12" i="5"/>
  <c r="U12" i="5" s="1"/>
  <c r="V12" i="5" s="1"/>
  <c r="T9" i="5"/>
  <c r="U9" i="5" s="1"/>
  <c r="V9" i="5" s="1"/>
  <c r="V33" i="3"/>
  <c r="W33" i="3" s="1"/>
  <c r="V29" i="3"/>
  <c r="W29" i="3" s="1"/>
  <c r="V25" i="3"/>
  <c r="W25" i="3" s="1"/>
  <c r="V21" i="3"/>
  <c r="W21" i="3" s="1"/>
  <c r="V17" i="3"/>
  <c r="W17" i="3" s="1"/>
  <c r="V13" i="3"/>
  <c r="W13" i="3" s="1"/>
  <c r="V34" i="3"/>
  <c r="W34" i="3" s="1"/>
  <c r="V22" i="3"/>
  <c r="W22" i="3" s="1"/>
  <c r="V18" i="3"/>
  <c r="W18" i="3" s="1"/>
  <c r="V14" i="3"/>
  <c r="W14" i="3" s="1"/>
  <c r="V10" i="3"/>
  <c r="W10" i="3" s="1"/>
  <c r="V9" i="3"/>
  <c r="W9" i="3" s="1"/>
  <c r="V32" i="3"/>
  <c r="W32" i="3" s="1"/>
  <c r="V28" i="3"/>
  <c r="W28" i="3" s="1"/>
  <c r="V20" i="3"/>
  <c r="W20" i="3" s="1"/>
  <c r="V16" i="3"/>
  <c r="W16" i="3" s="1"/>
  <c r="V12" i="3"/>
  <c r="W12" i="3" s="1"/>
  <c r="N43" i="4"/>
  <c r="O43" i="4" s="1"/>
  <c r="U31" i="3"/>
  <c r="U27" i="3"/>
  <c r="U23" i="3"/>
  <c r="U19" i="3"/>
  <c r="U15" i="3"/>
  <c r="U11" i="3"/>
  <c r="L29" i="4"/>
  <c r="S34" i="5"/>
  <c r="L34" i="5"/>
  <c r="S32" i="5"/>
  <c r="L32" i="5"/>
  <c r="S30" i="5"/>
  <c r="L30" i="5"/>
  <c r="S28" i="5"/>
  <c r="L28" i="5"/>
  <c r="S26" i="5"/>
  <c r="L26" i="5"/>
  <c r="S24" i="5"/>
  <c r="L24" i="5"/>
  <c r="S22" i="5"/>
  <c r="L22" i="5"/>
  <c r="S20" i="5"/>
  <c r="L20" i="5"/>
  <c r="S18" i="5"/>
  <c r="L18" i="5"/>
  <c r="S16" i="5"/>
  <c r="L16" i="5"/>
  <c r="S14" i="5"/>
  <c r="L14" i="5"/>
  <c r="S12" i="5"/>
  <c r="L12" i="5"/>
  <c r="S10" i="5"/>
  <c r="L10" i="5"/>
  <c r="T33" i="3"/>
  <c r="M33" i="3"/>
  <c r="T31" i="3"/>
  <c r="M31" i="3"/>
  <c r="T29" i="3"/>
  <c r="M29" i="3"/>
  <c r="T27" i="3"/>
  <c r="M27" i="3"/>
  <c r="T25" i="3"/>
  <c r="M25" i="3"/>
  <c r="T23" i="3"/>
  <c r="M23" i="3"/>
  <c r="T21" i="3"/>
  <c r="M21" i="3"/>
  <c r="T19" i="3"/>
  <c r="M19" i="3"/>
  <c r="T17" i="3"/>
  <c r="M17" i="3"/>
  <c r="T15" i="3"/>
  <c r="M15" i="3"/>
  <c r="T13" i="3"/>
  <c r="M13" i="3"/>
  <c r="T11" i="3"/>
  <c r="M11" i="3"/>
  <c r="S33" i="5"/>
  <c r="L33" i="5"/>
  <c r="S31" i="5"/>
  <c r="L31" i="5"/>
  <c r="S29" i="5"/>
  <c r="L29" i="5"/>
  <c r="S27" i="5"/>
  <c r="L27" i="5"/>
  <c r="S25" i="5"/>
  <c r="L25" i="5"/>
  <c r="S23" i="5"/>
  <c r="L23" i="5"/>
  <c r="S21" i="5"/>
  <c r="L21" i="5"/>
  <c r="S19" i="5"/>
  <c r="L19" i="5"/>
  <c r="S17" i="5"/>
  <c r="L17" i="5"/>
  <c r="S15" i="5"/>
  <c r="L15" i="5"/>
  <c r="S13" i="5"/>
  <c r="L13" i="5"/>
  <c r="S11" i="5"/>
  <c r="L11" i="5"/>
  <c r="M9" i="3"/>
  <c r="T9" i="3"/>
  <c r="T34" i="3"/>
  <c r="M34" i="3"/>
  <c r="T32" i="3"/>
  <c r="M32" i="3"/>
  <c r="T30" i="3"/>
  <c r="M30" i="3"/>
  <c r="T28" i="3"/>
  <c r="M28" i="3"/>
  <c r="T26" i="3"/>
  <c r="M26" i="3"/>
  <c r="T24" i="3"/>
  <c r="M24" i="3"/>
  <c r="T22" i="3"/>
  <c r="M22" i="3"/>
  <c r="T20" i="3"/>
  <c r="M20" i="3"/>
  <c r="T18" i="3"/>
  <c r="M18" i="3"/>
  <c r="T16" i="3"/>
  <c r="M16" i="3"/>
  <c r="T14" i="3"/>
  <c r="M14" i="3"/>
  <c r="T12" i="3"/>
  <c r="M12" i="3"/>
  <c r="T10" i="3"/>
  <c r="M10" i="3"/>
  <c r="S9" i="5"/>
  <c r="L9" i="5"/>
  <c r="U45" i="5" l="1"/>
  <c r="U46" i="5"/>
  <c r="V46" i="5" s="1"/>
  <c r="U44" i="5"/>
  <c r="V44" i="5" s="1"/>
  <c r="V45" i="5"/>
  <c r="R41" i="5"/>
  <c r="S41" i="5" s="1"/>
  <c r="R39" i="5"/>
  <c r="S39" i="5" s="1"/>
  <c r="R40" i="5"/>
  <c r="S40" i="5" s="1"/>
  <c r="K40" i="5"/>
  <c r="L40" i="5" s="1"/>
  <c r="K39" i="5"/>
  <c r="L39" i="5" s="1"/>
  <c r="K41" i="5"/>
  <c r="L41" i="5" s="1"/>
  <c r="V15" i="3"/>
  <c r="W15" i="3" s="1"/>
  <c r="V31" i="3"/>
  <c r="W31" i="3" s="1"/>
  <c r="V11" i="3"/>
  <c r="W11" i="3" s="1"/>
  <c r="V27" i="3"/>
  <c r="W27" i="3" s="1"/>
  <c r="V23" i="3"/>
  <c r="W23" i="3" s="1"/>
  <c r="V19" i="3"/>
  <c r="W19" i="3" s="1"/>
  <c r="K40" i="4"/>
  <c r="L40" i="4" s="1"/>
  <c r="K39" i="4"/>
  <c r="L39" i="4" s="1"/>
  <c r="N45" i="4"/>
  <c r="O45" i="4" s="1"/>
  <c r="N44" i="4"/>
  <c r="O44" i="4" s="1"/>
  <c r="K38" i="4"/>
  <c r="L38" i="4" s="1"/>
  <c r="L39" i="3"/>
  <c r="M39" i="3" s="1"/>
  <c r="L40" i="3"/>
  <c r="M40" i="3" s="1"/>
  <c r="L41" i="3"/>
  <c r="M41" i="3" s="1"/>
  <c r="S40" i="3"/>
  <c r="T40" i="3" s="1"/>
  <c r="S39" i="3"/>
  <c r="T39" i="3" s="1"/>
  <c r="S41" i="3"/>
  <c r="T41" i="3" s="1"/>
  <c r="V45" i="3" l="1"/>
  <c r="W45" i="3" s="1"/>
  <c r="V46" i="3"/>
  <c r="W46" i="3" s="1"/>
  <c r="V44" i="3"/>
  <c r="W44" i="3" s="1"/>
</calcChain>
</file>

<file path=xl/sharedStrings.xml><?xml version="1.0" encoding="utf-8"?>
<sst xmlns="http://schemas.openxmlformats.org/spreadsheetml/2006/main" count="157" uniqueCount="82">
  <si>
    <t>№</t>
  </si>
  <si>
    <t>%</t>
  </si>
  <si>
    <t>І ур</t>
  </si>
  <si>
    <t>ІІ ур</t>
  </si>
  <si>
    <t>ІІІ ур</t>
  </si>
  <si>
    <t>бақылау парағы</t>
  </si>
  <si>
    <t>«Денсаулық» білім беру саласы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</si>
  <si>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</si>
  <si>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</si>
  <si>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</si>
  <si>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</si>
  <si>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</si>
  <si>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</si>
  <si>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</si>
  <si>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Дене шынықтыру</t>
  </si>
  <si>
    <t>Қауіпсіз мінез-құлық негіздері</t>
  </si>
  <si>
    <t>Барлық бала саны</t>
  </si>
  <si>
    <t>А (Барлық бала саны)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</si>
  <si>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</si>
  <si>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</si>
  <si>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</si>
  <si>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</si>
  <si>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</si>
  <si>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</si>
  <si>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саны</t>
  </si>
  <si>
    <t>5-Д.1 негізгі қимылдарды орындаудың қимылдық дағдыларына және техникасына ие</t>
  </si>
  <si>
    <t>5-Д.2 дене жаттығулары мен сауықтыру шараларына қызығушылық танытады</t>
  </si>
  <si>
    <t>5-Д.3 педагогтің көрсетуімен ертеңгілік жаттығуларды орындайды</t>
  </si>
  <si>
    <t>5-Д.4 өздігінен түрлі ойындар ойнайды, ойын ережелерін сақтай алады</t>
  </si>
  <si>
    <t>5-Д.5 спорттық ойындардың элементтерін орындайды</t>
  </si>
  <si>
    <t>5-Д.6 шынықтыру түрлерін, өз-өзіне қызмет көрсетудің дағдыларын игерген</t>
  </si>
  <si>
    <t>5-Д.1 ертеңгілік гимнастиканың жаттығулар кешенін орындай алады, негізгі қимылдардың алуан түрлерін орындауда сандық және сапалық көрсеткіштерге ие</t>
  </si>
  <si>
    <t>5-Д.2 қозғалыс ойындарында ойын ережелерін сақтайды</t>
  </si>
  <si>
    <t>5-Д.3 бір қатарға қайта тұра алады, сап түзеп жүруден бір және екі қатармен қайта тұра алады, бір орында бұрылады</t>
  </si>
  <si>
    <t>5-Д.4 спорттық ойын элементтерін және жаттығуларын меңгерген</t>
  </si>
  <si>
    <t>5-Д.5 гигиеналық шараларды дербес орындайды</t>
  </si>
  <si>
    <t>5-Д.6 шынықтыру шараларының маңыздылығы мен қажеттілігін түсінеді</t>
  </si>
  <si>
    <t>5-Д.7 адамның дене құрылысы, маңызды мүшелері жайлы біледі</t>
  </si>
  <si>
    <t>5-Д.8 негізгі пайдалы азық-түліктерді атайды</t>
  </si>
  <si>
    <t>5-Д.9 аурулардың алдын алудың негізгі шаралары туралы түсінікке ие</t>
  </si>
  <si>
    <t>5-Д.10 үйде, көшеде, қоғамдық орындарда қауіпсіздіктің кейбір ережелерін біледі</t>
  </si>
  <si>
    <t>5-Д.1 негізгі қимылдарды орындау техникасын меңгерген</t>
  </si>
  <si>
    <t>5-Д.2 балалар тобымен қозғалыс ойындарын ұйымдастыру дағдыларын игерген</t>
  </si>
  <si>
    <t>5-Д.3 спорттық ойындардың элементтерін орындайды, спорттық жаттығуларды орындау техникасын біледі</t>
  </si>
  <si>
    <t>5-Д.4 шынықтыру шараларының маңыздылығы мен қажеттілігін түсінеді</t>
  </si>
  <si>
    <t>5-Д.5 таңертеңгі гимнастиканы орындауға қызығушылық танытады</t>
  </si>
  <si>
    <t>5-Д.6 дене бітімін дұрыс қалыптастыру мен аяқ табанын нығайтуға арналған жаттығуларды орындайды</t>
  </si>
  <si>
    <t>5-Д.7 негізгі қимылдарды орындауда шығармашылық танытады</t>
  </si>
  <si>
    <t>5-Д.8 маңызды мүшелердің қызметін біледі, азық-түліктердің атауларын және оларды қолдану тәсілдерін біледі</t>
  </si>
  <si>
    <t>5-Д.9 жұқпалы аурулар мен олардың белгілері туралы ұғымдарға ие</t>
  </si>
  <si>
    <t>5-Д.10 үйде, көшеде, қоғамдық орындарда қауіпсіздік мінез-құлық ережелерін біледі және атайды</t>
  </si>
  <si>
    <t>5-Д.11 өзінде және өзгелерде алғашқы ауру белгілерін байқаған жағдайда ересектерден көмек сұрай алады</t>
  </si>
  <si>
    <t>Абдрасіл Інжу Мұратқалиқызы</t>
  </si>
  <si>
    <t>Алмасұлы Ернар</t>
  </si>
  <si>
    <t>Аманбай Арсен Ерболатұлы</t>
  </si>
  <si>
    <t>Асланұлы Әлижан</t>
  </si>
  <si>
    <t>Болат Әбілмансұр Жандосұлы</t>
  </si>
  <si>
    <t>Дидар Айсұлтан Жандосұлы</t>
  </si>
  <si>
    <t>Еркебұланқызы Сабина</t>
  </si>
  <si>
    <t>Ертай Иса Думанұлы</t>
  </si>
  <si>
    <t>Есенбек Әсем Ғалымжанқызы</t>
  </si>
  <si>
    <t>Жақсылық Асима Ерғалиқызы</t>
  </si>
  <si>
    <t>Жетпісбай Әнел Алматқызы</t>
  </si>
  <si>
    <t>Жұмабай Нұрәли Ғаниұлы</t>
  </si>
  <si>
    <t>Жұмаділдә Дулат Мәдиұлы</t>
  </si>
  <si>
    <t>Каюмов Жақсылық Альбертұлы</t>
  </si>
  <si>
    <t>Қалжанов Омар Тойбастарұлы</t>
  </si>
  <si>
    <t>Қанат Азиза Алмасқызы</t>
  </si>
  <si>
    <t>Қанат Қайсар Ағыбайұлы</t>
  </si>
  <si>
    <t>Марат Айзере Азаматқызы</t>
  </si>
  <si>
    <t>Мұханбетрахым Айзере Олжасқызы</t>
  </si>
  <si>
    <t>Ргебаева Сабина Медетқызы</t>
  </si>
  <si>
    <t>Сабыржанқызы Інжу</t>
  </si>
  <si>
    <t>Самен Айшабиби Салимжановна</t>
  </si>
  <si>
    <t>Серікбай Әдемі Ерболқызы</t>
  </si>
  <si>
    <t>Төлеу Біржан</t>
  </si>
  <si>
    <t>Уәлихан Жанайым Едігеқызы</t>
  </si>
  <si>
    <t>Укаша Асылай Ұланқызы</t>
  </si>
  <si>
    <t>Шаймерден Медина Жасұланқызы</t>
  </si>
  <si>
    <t xml:space="preserve">Оқу жылы: _2022___________       Топ:__даярлық "Ә"___________________     Өткізу мерзімі:__01-10 қыркүйек_________ </t>
  </si>
  <si>
    <t xml:space="preserve">Оқу жылы: ___2022_________       Топ:__"Ә"___________________     Өткізу мерзімі:_қаңтар__________ </t>
  </si>
  <si>
    <t xml:space="preserve">Оқу жылы: _2022___________       Топ:_____"Ә"________________     Өткізу мерзімі:_____мамыр______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</si>
</sst>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2" fillId="0" borderId="5" xfId="0" applyFont="1" applyBorder="1"/>
    <xf numFmtId="0" fontId="5" fillId="0" borderId="0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3" borderId="4" xfId="0" applyFont="1" applyFill="1" applyBorder="1"/>
    <xf numFmtId="0" fontId="2" fillId="0" borderId="1" xfId="0" applyFont="1" applyBorder="1"/>
    <xf numFmtId="0" fontId="1" fillId="5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9"/>
  <sheetViews>
    <sheetView tabSelected="1" topLeftCell="A9" zoomScale="80" zoomScaleNormal="80" workbookViewId="0">
      <selection activeCell="D17" sqref="D17:I35"/>
    </sheetView>
  </sheetViews>
  <sheetFormatPr defaultRowHeight="15" x14ac:dyDescent="0.25"/>
  <cols>
    <col min="2" max="2" width="4.5703125" customWidth="1"/>
    <col min="3" max="3" width="35.7109375" customWidth="1"/>
    <col min="4" max="4" width="8.7109375" customWidth="1"/>
    <col min="5" max="5" width="9" customWidth="1"/>
    <col min="6" max="6" width="8.5703125" customWidth="1"/>
    <col min="7" max="8" width="9.140625" customWidth="1"/>
    <col min="9" max="9" width="11.85546875" customWidth="1"/>
    <col min="10" max="10" width="4.42578125" customWidth="1"/>
    <col min="11" max="11" width="4.7109375" customWidth="1"/>
    <col min="12" max="12" width="9" customWidth="1"/>
    <col min="13" max="13" width="5.85546875" customWidth="1"/>
    <col min="14" max="14" width="8.85546875" customWidth="1"/>
    <col min="15" max="15" width="11.140625" customWidth="1"/>
  </cols>
  <sheetData>
    <row r="2" spans="1:16" x14ac:dyDescent="0.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2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41" t="s">
        <v>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6" spans="1:16" ht="19.5" customHeight="1" x14ac:dyDescent="0.25">
      <c r="B6" s="42" t="s">
        <v>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 ht="40.5" customHeight="1" x14ac:dyDescent="0.25">
      <c r="B7" s="43" t="s">
        <v>0</v>
      </c>
      <c r="C7" s="44" t="s">
        <v>10</v>
      </c>
      <c r="D7" s="46" t="s">
        <v>14</v>
      </c>
      <c r="E7" s="46"/>
      <c r="F7" s="46"/>
      <c r="G7" s="46"/>
      <c r="H7" s="46"/>
      <c r="I7" s="46"/>
      <c r="J7" s="47" t="s">
        <v>11</v>
      </c>
      <c r="K7" s="49" t="s">
        <v>12</v>
      </c>
      <c r="L7" s="51" t="s">
        <v>13</v>
      </c>
      <c r="M7" s="47" t="s">
        <v>11</v>
      </c>
      <c r="N7" s="49" t="s">
        <v>12</v>
      </c>
      <c r="O7" s="51" t="s">
        <v>13</v>
      </c>
    </row>
    <row r="8" spans="1:16" ht="225" customHeight="1" thickBot="1" x14ac:dyDescent="0.3">
      <c r="B8" s="43"/>
      <c r="C8" s="4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48"/>
      <c r="K8" s="50"/>
      <c r="L8" s="51"/>
      <c r="M8" s="48"/>
      <c r="N8" s="50"/>
      <c r="O8" s="51"/>
    </row>
    <row r="9" spans="1:16" ht="15" customHeight="1" thickBot="1" x14ac:dyDescent="0.3">
      <c r="B9" s="23">
        <v>1</v>
      </c>
      <c r="C9" s="29" t="s">
        <v>52</v>
      </c>
      <c r="D9" s="28">
        <v>3</v>
      </c>
      <c r="E9" s="26">
        <v>3</v>
      </c>
      <c r="F9" s="26">
        <v>3</v>
      </c>
      <c r="G9" s="26">
        <v>3</v>
      </c>
      <c r="H9" s="26">
        <v>3</v>
      </c>
      <c r="I9" s="26">
        <v>3</v>
      </c>
      <c r="J9" s="11">
        <f t="shared" ref="J9:J28" si="0">SUM(D9:I9)</f>
        <v>18</v>
      </c>
      <c r="K9" s="12">
        <f t="shared" ref="K9:K28" si="1">AVERAGE(D9:I9)</f>
        <v>3</v>
      </c>
      <c r="L9" s="27" t="str">
        <f t="shared" ref="L9:L28" si="2">IF(D9="","",VLOOKUP(K9,$K$97:$L$99,2,TRUE))</f>
        <v>ІІІ ур</v>
      </c>
      <c r="M9" s="11">
        <f t="shared" ref="M9:M28" si="3">SUM(D9:I9)</f>
        <v>18</v>
      </c>
      <c r="N9" s="12">
        <f t="shared" ref="N9:N28" si="4">M9/6</f>
        <v>3</v>
      </c>
      <c r="O9" s="27" t="str">
        <f t="shared" ref="O9:O28" si="5">IF(G9="","",VLOOKUP(N9,$K$97:$L$99,2,TRUE))</f>
        <v>ІІІ ур</v>
      </c>
    </row>
    <row r="10" spans="1:16" ht="15.75" customHeight="1" thickBot="1" x14ac:dyDescent="0.3">
      <c r="B10" s="23">
        <v>2</v>
      </c>
      <c r="C10" s="30" t="s">
        <v>53</v>
      </c>
      <c r="D10" s="28">
        <v>2</v>
      </c>
      <c r="E10" s="26">
        <v>2</v>
      </c>
      <c r="F10" s="26">
        <v>2</v>
      </c>
      <c r="G10" s="26">
        <v>2</v>
      </c>
      <c r="H10" s="26">
        <v>2</v>
      </c>
      <c r="I10" s="26">
        <v>2</v>
      </c>
      <c r="J10" s="11">
        <f t="shared" si="0"/>
        <v>12</v>
      </c>
      <c r="K10" s="12">
        <f t="shared" si="1"/>
        <v>2</v>
      </c>
      <c r="L10" s="27" t="str">
        <f t="shared" si="2"/>
        <v>ІІ ур</v>
      </c>
      <c r="M10" s="11">
        <f t="shared" si="3"/>
        <v>12</v>
      </c>
      <c r="N10" s="12">
        <f t="shared" si="4"/>
        <v>2</v>
      </c>
      <c r="O10" s="27" t="str">
        <f t="shared" si="5"/>
        <v>ІІ ур</v>
      </c>
    </row>
    <row r="11" spans="1:16" ht="15.75" customHeight="1" thickBot="1" x14ac:dyDescent="0.3">
      <c r="B11" s="23">
        <v>3</v>
      </c>
      <c r="C11" s="30" t="s">
        <v>54</v>
      </c>
      <c r="D11" s="28">
        <v>2</v>
      </c>
      <c r="E11" s="26">
        <v>2</v>
      </c>
      <c r="F11" s="26">
        <v>2</v>
      </c>
      <c r="G11" s="26">
        <v>2</v>
      </c>
      <c r="H11" s="26">
        <v>2</v>
      </c>
      <c r="I11" s="26">
        <v>2</v>
      </c>
      <c r="J11" s="11">
        <f t="shared" si="0"/>
        <v>12</v>
      </c>
      <c r="K11" s="12">
        <f t="shared" si="1"/>
        <v>2</v>
      </c>
      <c r="L11" s="27" t="str">
        <f t="shared" si="2"/>
        <v>ІІ ур</v>
      </c>
      <c r="M11" s="11">
        <f t="shared" si="3"/>
        <v>12</v>
      </c>
      <c r="N11" s="12">
        <f t="shared" si="4"/>
        <v>2</v>
      </c>
      <c r="O11" s="27" t="str">
        <f t="shared" si="5"/>
        <v>ІІ ур</v>
      </c>
    </row>
    <row r="12" spans="1:16" ht="15.75" thickBot="1" x14ac:dyDescent="0.3">
      <c r="B12" s="23">
        <v>4</v>
      </c>
      <c r="C12" s="30" t="s">
        <v>55</v>
      </c>
      <c r="D12" s="28">
        <v>2</v>
      </c>
      <c r="E12" s="26">
        <v>2</v>
      </c>
      <c r="F12" s="26">
        <v>2</v>
      </c>
      <c r="G12" s="26">
        <v>2</v>
      </c>
      <c r="H12" s="26">
        <v>2</v>
      </c>
      <c r="I12" s="26">
        <v>2</v>
      </c>
      <c r="J12" s="11">
        <f t="shared" si="0"/>
        <v>12</v>
      </c>
      <c r="K12" s="12">
        <f t="shared" si="1"/>
        <v>2</v>
      </c>
      <c r="L12" s="27" t="str">
        <f t="shared" si="2"/>
        <v>ІІ ур</v>
      </c>
      <c r="M12" s="11">
        <f t="shared" si="3"/>
        <v>12</v>
      </c>
      <c r="N12" s="12">
        <f t="shared" si="4"/>
        <v>2</v>
      </c>
      <c r="O12" s="27" t="str">
        <f t="shared" si="5"/>
        <v>ІІ ур</v>
      </c>
    </row>
    <row r="13" spans="1:16" ht="15.75" thickBot="1" x14ac:dyDescent="0.3">
      <c r="B13" s="23">
        <v>5</v>
      </c>
      <c r="C13" s="30" t="s">
        <v>56</v>
      </c>
      <c r="D13" s="28">
        <v>2</v>
      </c>
      <c r="E13" s="26">
        <v>2</v>
      </c>
      <c r="F13" s="26">
        <v>2</v>
      </c>
      <c r="G13" s="26">
        <v>2</v>
      </c>
      <c r="H13" s="26">
        <v>2</v>
      </c>
      <c r="I13" s="26">
        <v>2</v>
      </c>
      <c r="J13" s="11">
        <f t="shared" si="0"/>
        <v>12</v>
      </c>
      <c r="K13" s="12">
        <f t="shared" si="1"/>
        <v>2</v>
      </c>
      <c r="L13" s="27" t="str">
        <f t="shared" si="2"/>
        <v>ІІ ур</v>
      </c>
      <c r="M13" s="11">
        <f t="shared" si="3"/>
        <v>12</v>
      </c>
      <c r="N13" s="12">
        <f t="shared" si="4"/>
        <v>2</v>
      </c>
      <c r="O13" s="27" t="str">
        <f t="shared" si="5"/>
        <v>ІІ ур</v>
      </c>
    </row>
    <row r="14" spans="1:16" ht="15.75" customHeight="1" thickBot="1" x14ac:dyDescent="0.3">
      <c r="B14" s="23">
        <v>6</v>
      </c>
      <c r="C14" s="30" t="s">
        <v>57</v>
      </c>
      <c r="D14" s="28">
        <v>2</v>
      </c>
      <c r="E14" s="26">
        <v>2</v>
      </c>
      <c r="F14" s="26">
        <v>2</v>
      </c>
      <c r="G14" s="26">
        <v>2</v>
      </c>
      <c r="H14" s="26">
        <v>2</v>
      </c>
      <c r="I14" s="26">
        <v>2</v>
      </c>
      <c r="J14" s="11">
        <f t="shared" si="0"/>
        <v>12</v>
      </c>
      <c r="K14" s="12">
        <f t="shared" si="1"/>
        <v>2</v>
      </c>
      <c r="L14" s="27" t="str">
        <f t="shared" si="2"/>
        <v>ІІ ур</v>
      </c>
      <c r="M14" s="11">
        <f t="shared" si="3"/>
        <v>12</v>
      </c>
      <c r="N14" s="12">
        <f t="shared" si="4"/>
        <v>2</v>
      </c>
      <c r="O14" s="27" t="str">
        <f t="shared" si="5"/>
        <v>ІІ ур</v>
      </c>
    </row>
    <row r="15" spans="1:16" ht="15.75" customHeight="1" thickBot="1" x14ac:dyDescent="0.3">
      <c r="B15" s="23">
        <v>7</v>
      </c>
      <c r="C15" s="30" t="s">
        <v>58</v>
      </c>
      <c r="D15" s="28">
        <v>2</v>
      </c>
      <c r="E15" s="26">
        <v>2</v>
      </c>
      <c r="F15" s="26">
        <v>2</v>
      </c>
      <c r="G15" s="26">
        <v>2</v>
      </c>
      <c r="H15" s="26">
        <v>2</v>
      </c>
      <c r="I15" s="26">
        <v>2</v>
      </c>
      <c r="J15" s="11">
        <f t="shared" si="0"/>
        <v>12</v>
      </c>
      <c r="K15" s="12">
        <f t="shared" si="1"/>
        <v>2</v>
      </c>
      <c r="L15" s="27" t="str">
        <f t="shared" si="2"/>
        <v>ІІ ур</v>
      </c>
      <c r="M15" s="11">
        <f t="shared" si="3"/>
        <v>12</v>
      </c>
      <c r="N15" s="12">
        <f t="shared" si="4"/>
        <v>2</v>
      </c>
      <c r="O15" s="27" t="str">
        <f t="shared" si="5"/>
        <v>ІІ ур</v>
      </c>
    </row>
    <row r="16" spans="1:16" ht="15.75" thickBot="1" x14ac:dyDescent="0.3">
      <c r="B16" s="23">
        <v>8</v>
      </c>
      <c r="C16" s="30" t="s">
        <v>59</v>
      </c>
      <c r="D16" s="28">
        <v>3</v>
      </c>
      <c r="E16" s="26">
        <v>3</v>
      </c>
      <c r="F16" s="26">
        <v>3</v>
      </c>
      <c r="G16" s="26">
        <v>3</v>
      </c>
      <c r="H16" s="26">
        <v>3</v>
      </c>
      <c r="I16" s="26">
        <v>3</v>
      </c>
      <c r="J16" s="11">
        <f t="shared" si="0"/>
        <v>18</v>
      </c>
      <c r="K16" s="12">
        <f t="shared" si="1"/>
        <v>3</v>
      </c>
      <c r="L16" s="27" t="str">
        <f t="shared" si="2"/>
        <v>ІІІ ур</v>
      </c>
      <c r="M16" s="11">
        <f t="shared" si="3"/>
        <v>18</v>
      </c>
      <c r="N16" s="12">
        <f t="shared" si="4"/>
        <v>3</v>
      </c>
      <c r="O16" s="27" t="str">
        <f t="shared" si="5"/>
        <v>ІІІ ур</v>
      </c>
    </row>
    <row r="17" spans="2:15" ht="15.75" thickBot="1" x14ac:dyDescent="0.3">
      <c r="B17" s="23">
        <v>9</v>
      </c>
      <c r="C17" s="30" t="s">
        <v>60</v>
      </c>
      <c r="D17" s="28">
        <v>2</v>
      </c>
      <c r="E17" s="26">
        <v>2</v>
      </c>
      <c r="F17" s="26">
        <v>2</v>
      </c>
      <c r="G17" s="26">
        <v>2</v>
      </c>
      <c r="H17" s="26">
        <v>2</v>
      </c>
      <c r="I17" s="26">
        <v>2</v>
      </c>
      <c r="J17" s="11">
        <f t="shared" si="0"/>
        <v>12</v>
      </c>
      <c r="K17" s="12">
        <f t="shared" si="1"/>
        <v>2</v>
      </c>
      <c r="L17" s="27" t="str">
        <f t="shared" si="2"/>
        <v>ІІ ур</v>
      </c>
      <c r="M17" s="11">
        <f t="shared" si="3"/>
        <v>12</v>
      </c>
      <c r="N17" s="12">
        <f t="shared" si="4"/>
        <v>2</v>
      </c>
      <c r="O17" s="27" t="str">
        <f t="shared" si="5"/>
        <v>ІІ ур</v>
      </c>
    </row>
    <row r="18" spans="2:15" ht="15.75" thickBot="1" x14ac:dyDescent="0.3">
      <c r="B18" s="23">
        <v>10</v>
      </c>
      <c r="C18" s="30" t="s">
        <v>61</v>
      </c>
      <c r="D18" s="28">
        <v>2</v>
      </c>
      <c r="E18" s="26">
        <v>2</v>
      </c>
      <c r="F18" s="26">
        <v>2</v>
      </c>
      <c r="G18" s="26">
        <v>2</v>
      </c>
      <c r="H18" s="26">
        <v>2</v>
      </c>
      <c r="I18" s="26">
        <v>2</v>
      </c>
      <c r="J18" s="11">
        <f t="shared" si="0"/>
        <v>12</v>
      </c>
      <c r="K18" s="12">
        <f t="shared" si="1"/>
        <v>2</v>
      </c>
      <c r="L18" s="27" t="str">
        <f t="shared" si="2"/>
        <v>ІІ ур</v>
      </c>
      <c r="M18" s="11">
        <f t="shared" si="3"/>
        <v>12</v>
      </c>
      <c r="N18" s="12">
        <f t="shared" si="4"/>
        <v>2</v>
      </c>
      <c r="O18" s="27" t="str">
        <f t="shared" si="5"/>
        <v>ІІ ур</v>
      </c>
    </row>
    <row r="19" spans="2:15" ht="15.75" customHeight="1" thickBot="1" x14ac:dyDescent="0.3">
      <c r="B19" s="23">
        <v>11</v>
      </c>
      <c r="C19" s="30" t="s">
        <v>62</v>
      </c>
      <c r="D19" s="28">
        <v>2</v>
      </c>
      <c r="E19" s="26">
        <v>2</v>
      </c>
      <c r="F19" s="26">
        <v>2</v>
      </c>
      <c r="G19" s="26">
        <v>2</v>
      </c>
      <c r="H19" s="26">
        <v>2</v>
      </c>
      <c r="I19" s="26">
        <v>2</v>
      </c>
      <c r="J19" s="11">
        <f t="shared" si="0"/>
        <v>12</v>
      </c>
      <c r="K19" s="12">
        <f t="shared" si="1"/>
        <v>2</v>
      </c>
      <c r="L19" s="27" t="str">
        <f t="shared" si="2"/>
        <v>ІІ ур</v>
      </c>
      <c r="M19" s="11">
        <f t="shared" si="3"/>
        <v>12</v>
      </c>
      <c r="N19" s="12">
        <f t="shared" si="4"/>
        <v>2</v>
      </c>
      <c r="O19" s="27" t="str">
        <f t="shared" si="5"/>
        <v>ІІ ур</v>
      </c>
    </row>
    <row r="20" spans="2:15" ht="15.75" thickBot="1" x14ac:dyDescent="0.3">
      <c r="B20" s="23">
        <v>12</v>
      </c>
      <c r="C20" s="30" t="s">
        <v>63</v>
      </c>
      <c r="D20" s="28">
        <v>2</v>
      </c>
      <c r="E20" s="26">
        <v>2</v>
      </c>
      <c r="F20" s="26">
        <v>2</v>
      </c>
      <c r="G20" s="26">
        <v>2</v>
      </c>
      <c r="H20" s="26">
        <v>2</v>
      </c>
      <c r="I20" s="26">
        <v>2</v>
      </c>
      <c r="J20" s="11">
        <f t="shared" si="0"/>
        <v>12</v>
      </c>
      <c r="K20" s="12">
        <f t="shared" si="1"/>
        <v>2</v>
      </c>
      <c r="L20" s="27" t="str">
        <f t="shared" si="2"/>
        <v>ІІ ур</v>
      </c>
      <c r="M20" s="11">
        <f t="shared" si="3"/>
        <v>12</v>
      </c>
      <c r="N20" s="12">
        <f t="shared" si="4"/>
        <v>2</v>
      </c>
      <c r="O20" s="27" t="str">
        <f t="shared" si="5"/>
        <v>ІІ ур</v>
      </c>
    </row>
    <row r="21" spans="2:15" ht="15.75" thickBot="1" x14ac:dyDescent="0.3">
      <c r="B21" s="23">
        <v>13</v>
      </c>
      <c r="C21" s="30" t="s">
        <v>64</v>
      </c>
      <c r="D21" s="28">
        <v>2</v>
      </c>
      <c r="E21" s="26">
        <v>2</v>
      </c>
      <c r="F21" s="26">
        <v>2</v>
      </c>
      <c r="G21" s="26">
        <v>2</v>
      </c>
      <c r="H21" s="26">
        <v>2</v>
      </c>
      <c r="I21" s="26">
        <v>2</v>
      </c>
      <c r="J21" s="11">
        <f t="shared" si="0"/>
        <v>12</v>
      </c>
      <c r="K21" s="12">
        <f t="shared" si="1"/>
        <v>2</v>
      </c>
      <c r="L21" s="27" t="str">
        <f t="shared" si="2"/>
        <v>ІІ ур</v>
      </c>
      <c r="M21" s="11">
        <f t="shared" si="3"/>
        <v>12</v>
      </c>
      <c r="N21" s="12">
        <f t="shared" si="4"/>
        <v>2</v>
      </c>
      <c r="O21" s="27" t="str">
        <f t="shared" si="5"/>
        <v>ІІ ур</v>
      </c>
    </row>
    <row r="22" spans="2:15" ht="15.75" thickBot="1" x14ac:dyDescent="0.3">
      <c r="B22" s="23">
        <v>14</v>
      </c>
      <c r="C22" s="30" t="s">
        <v>65</v>
      </c>
      <c r="D22" s="28">
        <v>2</v>
      </c>
      <c r="E22" s="26">
        <v>2</v>
      </c>
      <c r="F22" s="26">
        <v>2</v>
      </c>
      <c r="G22" s="26">
        <v>2</v>
      </c>
      <c r="H22" s="26">
        <v>2</v>
      </c>
      <c r="I22" s="26">
        <v>2</v>
      </c>
      <c r="J22" s="11">
        <f t="shared" si="0"/>
        <v>12</v>
      </c>
      <c r="K22" s="12">
        <f t="shared" si="1"/>
        <v>2</v>
      </c>
      <c r="L22" s="27" t="str">
        <f t="shared" si="2"/>
        <v>ІІ ур</v>
      </c>
      <c r="M22" s="11">
        <f t="shared" si="3"/>
        <v>12</v>
      </c>
      <c r="N22" s="12">
        <f t="shared" si="4"/>
        <v>2</v>
      </c>
      <c r="O22" s="27" t="str">
        <f t="shared" si="5"/>
        <v>ІІ ур</v>
      </c>
    </row>
    <row r="23" spans="2:15" ht="15.75" thickBot="1" x14ac:dyDescent="0.3">
      <c r="B23" s="23">
        <v>15</v>
      </c>
      <c r="C23" s="30" t="s">
        <v>66</v>
      </c>
      <c r="D23" s="28">
        <v>2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11">
        <f t="shared" si="0"/>
        <v>12</v>
      </c>
      <c r="K23" s="12">
        <f t="shared" si="1"/>
        <v>2</v>
      </c>
      <c r="L23" s="27" t="str">
        <f t="shared" si="2"/>
        <v>ІІ ур</v>
      </c>
      <c r="M23" s="11">
        <f t="shared" si="3"/>
        <v>12</v>
      </c>
      <c r="N23" s="12">
        <f t="shared" si="4"/>
        <v>2</v>
      </c>
      <c r="O23" s="27" t="str">
        <f t="shared" si="5"/>
        <v>ІІ ур</v>
      </c>
    </row>
    <row r="24" spans="2:15" ht="13.5" customHeight="1" thickBot="1" x14ac:dyDescent="0.3">
      <c r="B24" s="23">
        <v>16</v>
      </c>
      <c r="C24" s="30" t="s">
        <v>67</v>
      </c>
      <c r="D24" s="28">
        <v>2</v>
      </c>
      <c r="E24" s="26">
        <v>2</v>
      </c>
      <c r="F24" s="26">
        <v>2</v>
      </c>
      <c r="G24" s="26">
        <v>2</v>
      </c>
      <c r="H24" s="26">
        <v>2</v>
      </c>
      <c r="I24" s="26">
        <v>2</v>
      </c>
      <c r="J24" s="11">
        <f t="shared" si="0"/>
        <v>12</v>
      </c>
      <c r="K24" s="12">
        <f t="shared" si="1"/>
        <v>2</v>
      </c>
      <c r="L24" s="27" t="str">
        <f t="shared" si="2"/>
        <v>ІІ ур</v>
      </c>
      <c r="M24" s="11">
        <f t="shared" si="3"/>
        <v>12</v>
      </c>
      <c r="N24" s="12">
        <f t="shared" si="4"/>
        <v>2</v>
      </c>
      <c r="O24" s="27" t="str">
        <f t="shared" si="5"/>
        <v>ІІ ур</v>
      </c>
    </row>
    <row r="25" spans="2:15" ht="15.75" customHeight="1" thickBot="1" x14ac:dyDescent="0.3">
      <c r="B25" s="23">
        <v>17</v>
      </c>
      <c r="C25" s="30" t="s">
        <v>68</v>
      </c>
      <c r="D25" s="28">
        <v>2</v>
      </c>
      <c r="E25" s="26">
        <v>2</v>
      </c>
      <c r="F25" s="26">
        <v>2</v>
      </c>
      <c r="G25" s="26">
        <v>2</v>
      </c>
      <c r="H25" s="26">
        <v>2</v>
      </c>
      <c r="I25" s="26">
        <v>2</v>
      </c>
      <c r="J25" s="11">
        <f t="shared" si="0"/>
        <v>12</v>
      </c>
      <c r="K25" s="12">
        <f t="shared" si="1"/>
        <v>2</v>
      </c>
      <c r="L25" s="27" t="str">
        <f t="shared" si="2"/>
        <v>ІІ ур</v>
      </c>
      <c r="M25" s="11">
        <f t="shared" si="3"/>
        <v>12</v>
      </c>
      <c r="N25" s="12">
        <f t="shared" si="4"/>
        <v>2</v>
      </c>
      <c r="O25" s="27" t="str">
        <f t="shared" si="5"/>
        <v>ІІ ур</v>
      </c>
    </row>
    <row r="26" spans="2:15" ht="15.75" thickBot="1" x14ac:dyDescent="0.3">
      <c r="B26" s="23">
        <v>18</v>
      </c>
      <c r="C26" s="30" t="s">
        <v>69</v>
      </c>
      <c r="D26" s="28">
        <v>2</v>
      </c>
      <c r="E26" s="26">
        <v>2</v>
      </c>
      <c r="F26" s="26">
        <v>2</v>
      </c>
      <c r="G26" s="26">
        <v>2</v>
      </c>
      <c r="H26" s="26">
        <v>2</v>
      </c>
      <c r="I26" s="26">
        <v>2</v>
      </c>
      <c r="J26" s="11">
        <f t="shared" si="0"/>
        <v>12</v>
      </c>
      <c r="K26" s="12">
        <f t="shared" si="1"/>
        <v>2</v>
      </c>
      <c r="L26" s="27" t="str">
        <f t="shared" si="2"/>
        <v>ІІ ур</v>
      </c>
      <c r="M26" s="11">
        <f t="shared" si="3"/>
        <v>12</v>
      </c>
      <c r="N26" s="12">
        <f t="shared" si="4"/>
        <v>2</v>
      </c>
      <c r="O26" s="27" t="str">
        <f t="shared" si="5"/>
        <v>ІІ ур</v>
      </c>
    </row>
    <row r="27" spans="2:15" ht="15" customHeight="1" thickBot="1" x14ac:dyDescent="0.3">
      <c r="B27" s="23">
        <v>19</v>
      </c>
      <c r="C27" s="30" t="s">
        <v>70</v>
      </c>
      <c r="D27" s="28">
        <v>2</v>
      </c>
      <c r="E27" s="26">
        <v>2</v>
      </c>
      <c r="F27" s="26">
        <v>2</v>
      </c>
      <c r="G27" s="26">
        <v>2</v>
      </c>
      <c r="H27" s="26">
        <v>2</v>
      </c>
      <c r="I27" s="26">
        <v>2</v>
      </c>
      <c r="J27" s="11">
        <f t="shared" si="0"/>
        <v>12</v>
      </c>
      <c r="K27" s="12">
        <f t="shared" si="1"/>
        <v>2</v>
      </c>
      <c r="L27" s="27" t="str">
        <f t="shared" si="2"/>
        <v>ІІ ур</v>
      </c>
      <c r="M27" s="11">
        <f t="shared" si="3"/>
        <v>12</v>
      </c>
      <c r="N27" s="12">
        <f t="shared" si="4"/>
        <v>2</v>
      </c>
      <c r="O27" s="27" t="str">
        <f t="shared" si="5"/>
        <v>ІІ ур</v>
      </c>
    </row>
    <row r="28" spans="2:15" ht="15.75" thickBot="1" x14ac:dyDescent="0.3">
      <c r="B28" s="23">
        <v>20</v>
      </c>
      <c r="C28" s="30" t="s">
        <v>71</v>
      </c>
      <c r="D28" s="28">
        <v>2</v>
      </c>
      <c r="E28" s="26">
        <v>2</v>
      </c>
      <c r="F28" s="26">
        <v>2</v>
      </c>
      <c r="G28" s="26">
        <v>2</v>
      </c>
      <c r="H28" s="26">
        <v>2</v>
      </c>
      <c r="I28" s="26">
        <v>2</v>
      </c>
      <c r="J28" s="11">
        <f t="shared" si="0"/>
        <v>12</v>
      </c>
      <c r="K28" s="12">
        <f t="shared" si="1"/>
        <v>2</v>
      </c>
      <c r="L28" s="27" t="str">
        <f t="shared" si="2"/>
        <v>ІІ ур</v>
      </c>
      <c r="M28" s="11">
        <f t="shared" si="3"/>
        <v>12</v>
      </c>
      <c r="N28" s="12">
        <f t="shared" si="4"/>
        <v>2</v>
      </c>
      <c r="O28" s="27" t="str">
        <f t="shared" si="5"/>
        <v>ІІ ур</v>
      </c>
    </row>
    <row r="29" spans="2:15" ht="15.75" thickBot="1" x14ac:dyDescent="0.3">
      <c r="B29" s="23">
        <v>21</v>
      </c>
      <c r="C29" s="30" t="s">
        <v>72</v>
      </c>
      <c r="D29" s="28">
        <v>2</v>
      </c>
      <c r="E29" s="26">
        <v>2</v>
      </c>
      <c r="F29" s="26">
        <v>2</v>
      </c>
      <c r="G29" s="26">
        <v>2</v>
      </c>
      <c r="H29" s="26">
        <v>2</v>
      </c>
      <c r="I29" s="26">
        <v>2</v>
      </c>
      <c r="J29" s="11">
        <f t="shared" ref="J29" si="6">SUM(D29:I29)</f>
        <v>12</v>
      </c>
      <c r="K29" s="12">
        <f t="shared" ref="K29" si="7">AVERAGE(D29:I29)</f>
        <v>2</v>
      </c>
      <c r="L29" s="16" t="str">
        <f t="shared" ref="L29" si="8">IF(D29="","",VLOOKUP(K29,$K$97:$L$99,2,TRUE))</f>
        <v>ІІ ур</v>
      </c>
      <c r="M29" s="11">
        <f t="shared" ref="M29" si="9">SUM(D29:I29)</f>
        <v>12</v>
      </c>
      <c r="N29" s="12">
        <f t="shared" ref="N29" si="10">M29/6</f>
        <v>2</v>
      </c>
      <c r="O29" s="16" t="str">
        <f t="shared" ref="O29" si="11">IF(G29="","",VLOOKUP(N29,$K$97:$L$99,2,TRUE))</f>
        <v>ІІ ур</v>
      </c>
    </row>
    <row r="30" spans="2:15" ht="15.75" thickBot="1" x14ac:dyDescent="0.3">
      <c r="B30" s="23">
        <v>22</v>
      </c>
      <c r="C30" s="30" t="s">
        <v>73</v>
      </c>
      <c r="D30" s="28">
        <v>2</v>
      </c>
      <c r="E30" s="26">
        <v>2</v>
      </c>
      <c r="F30" s="26">
        <v>2</v>
      </c>
      <c r="G30" s="26">
        <v>2</v>
      </c>
      <c r="H30" s="26">
        <v>2</v>
      </c>
      <c r="I30" s="26">
        <v>2</v>
      </c>
      <c r="J30" s="11">
        <f t="shared" ref="J30:J35" si="12">SUM(D30:I30)</f>
        <v>12</v>
      </c>
      <c r="K30" s="12">
        <f t="shared" ref="K30:K35" si="13">AVERAGE(D30:I30)</f>
        <v>2</v>
      </c>
      <c r="L30" s="27" t="str">
        <f t="shared" ref="L30:L35" si="14">IF(D30="","",VLOOKUP(K30,$K$97:$L$99,2,TRUE))</f>
        <v>ІІ ур</v>
      </c>
      <c r="M30" s="11">
        <f t="shared" ref="M30:M35" si="15">SUM(D30:I30)</f>
        <v>12</v>
      </c>
      <c r="N30" s="12">
        <f t="shared" ref="N30:N35" si="16">M30/6</f>
        <v>2</v>
      </c>
      <c r="O30" s="27" t="str">
        <f t="shared" ref="O30:O35" si="17">IF(G30="","",VLOOKUP(N30,$K$97:$L$99,2,TRUE))</f>
        <v>ІІ ур</v>
      </c>
    </row>
    <row r="31" spans="2:15" ht="15.75" thickBot="1" x14ac:dyDescent="0.3">
      <c r="B31" s="23">
        <v>23</v>
      </c>
      <c r="C31" s="30" t="s">
        <v>74</v>
      </c>
      <c r="D31" s="28">
        <v>2</v>
      </c>
      <c r="E31" s="26">
        <v>2</v>
      </c>
      <c r="F31" s="26">
        <v>2</v>
      </c>
      <c r="G31" s="26">
        <v>2</v>
      </c>
      <c r="H31" s="26">
        <v>2</v>
      </c>
      <c r="I31" s="26">
        <v>2</v>
      </c>
      <c r="J31" s="11">
        <f t="shared" si="12"/>
        <v>12</v>
      </c>
      <c r="K31" s="12">
        <f t="shared" si="13"/>
        <v>2</v>
      </c>
      <c r="L31" s="27" t="str">
        <f t="shared" si="14"/>
        <v>ІІ ур</v>
      </c>
      <c r="M31" s="11">
        <f t="shared" si="15"/>
        <v>12</v>
      </c>
      <c r="N31" s="12">
        <f t="shared" si="16"/>
        <v>2</v>
      </c>
      <c r="O31" s="27" t="str">
        <f t="shared" si="17"/>
        <v>ІІ ур</v>
      </c>
    </row>
    <row r="32" spans="2:15" ht="15.75" thickBot="1" x14ac:dyDescent="0.3">
      <c r="B32" s="23">
        <v>24</v>
      </c>
      <c r="C32" s="30" t="s">
        <v>75</v>
      </c>
      <c r="D32" s="28">
        <v>2</v>
      </c>
      <c r="E32" s="26">
        <v>2</v>
      </c>
      <c r="F32" s="26">
        <v>2</v>
      </c>
      <c r="G32" s="26">
        <v>2</v>
      </c>
      <c r="H32" s="26">
        <v>2</v>
      </c>
      <c r="I32" s="26">
        <v>2</v>
      </c>
      <c r="J32" s="11">
        <f t="shared" si="12"/>
        <v>12</v>
      </c>
      <c r="K32" s="12">
        <f t="shared" si="13"/>
        <v>2</v>
      </c>
      <c r="L32" s="27" t="str">
        <f t="shared" si="14"/>
        <v>ІІ ур</v>
      </c>
      <c r="M32" s="11">
        <f t="shared" si="15"/>
        <v>12</v>
      </c>
      <c r="N32" s="12">
        <f t="shared" si="16"/>
        <v>2</v>
      </c>
      <c r="O32" s="27" t="str">
        <f t="shared" si="17"/>
        <v>ІІ ур</v>
      </c>
    </row>
    <row r="33" spans="2:15" ht="15.75" thickBot="1" x14ac:dyDescent="0.3">
      <c r="B33" s="23">
        <v>25</v>
      </c>
      <c r="C33" s="30" t="s">
        <v>76</v>
      </c>
      <c r="D33" s="28">
        <v>2</v>
      </c>
      <c r="E33" s="26">
        <v>2</v>
      </c>
      <c r="F33" s="26">
        <v>2</v>
      </c>
      <c r="G33" s="26">
        <v>2</v>
      </c>
      <c r="H33" s="26">
        <v>2</v>
      </c>
      <c r="I33" s="26">
        <v>2</v>
      </c>
      <c r="J33" s="11">
        <f t="shared" si="12"/>
        <v>12</v>
      </c>
      <c r="K33" s="12">
        <f t="shared" si="13"/>
        <v>2</v>
      </c>
      <c r="L33" s="27" t="str">
        <f t="shared" si="14"/>
        <v>ІІ ур</v>
      </c>
      <c r="M33" s="11">
        <f t="shared" si="15"/>
        <v>12</v>
      </c>
      <c r="N33" s="12">
        <f t="shared" si="16"/>
        <v>2</v>
      </c>
      <c r="O33" s="27" t="str">
        <f t="shared" si="17"/>
        <v>ІІ ур</v>
      </c>
    </row>
    <row r="34" spans="2:15" ht="15.75" thickBot="1" x14ac:dyDescent="0.3">
      <c r="B34" s="23">
        <v>26</v>
      </c>
      <c r="C34" s="30" t="s">
        <v>77</v>
      </c>
      <c r="D34" s="28">
        <v>2</v>
      </c>
      <c r="E34" s="26">
        <v>2</v>
      </c>
      <c r="F34" s="26">
        <v>2</v>
      </c>
      <c r="G34" s="26">
        <v>2</v>
      </c>
      <c r="H34" s="26">
        <v>2</v>
      </c>
      <c r="I34" s="26">
        <v>2</v>
      </c>
      <c r="J34" s="11">
        <f t="shared" si="12"/>
        <v>12</v>
      </c>
      <c r="K34" s="12">
        <f t="shared" si="13"/>
        <v>2</v>
      </c>
      <c r="L34" s="27" t="str">
        <f t="shared" si="14"/>
        <v>ІІ ур</v>
      </c>
      <c r="M34" s="11">
        <f t="shared" si="15"/>
        <v>12</v>
      </c>
      <c r="N34" s="12">
        <f t="shared" si="16"/>
        <v>2</v>
      </c>
      <c r="O34" s="27" t="str">
        <f t="shared" si="17"/>
        <v>ІІ ур</v>
      </c>
    </row>
    <row r="35" spans="2:15" ht="15.75" thickBot="1" x14ac:dyDescent="0.3">
      <c r="B35" s="23">
        <v>27</v>
      </c>
      <c r="C35" s="30" t="s">
        <v>78</v>
      </c>
      <c r="D35" s="28">
        <v>2</v>
      </c>
      <c r="E35" s="26">
        <v>2</v>
      </c>
      <c r="F35" s="26">
        <v>2</v>
      </c>
      <c r="G35" s="26">
        <v>2</v>
      </c>
      <c r="H35" s="26">
        <v>2</v>
      </c>
      <c r="I35" s="26">
        <v>2</v>
      </c>
      <c r="J35" s="11">
        <f t="shared" si="12"/>
        <v>12</v>
      </c>
      <c r="K35" s="12">
        <f t="shared" si="13"/>
        <v>2</v>
      </c>
      <c r="L35" s="27" t="str">
        <f t="shared" si="14"/>
        <v>ІІ ур</v>
      </c>
      <c r="M35" s="11">
        <f t="shared" si="15"/>
        <v>12</v>
      </c>
      <c r="N35" s="12">
        <f t="shared" si="16"/>
        <v>2</v>
      </c>
      <c r="O35" s="27" t="str">
        <f t="shared" si="17"/>
        <v>ІІ ур</v>
      </c>
    </row>
    <row r="36" spans="2:15" x14ac:dyDescent="0.25">
      <c r="B36" s="34"/>
      <c r="C36" s="35"/>
      <c r="D36" s="31"/>
      <c r="E36" s="32"/>
      <c r="F36" s="32"/>
      <c r="G36" s="32"/>
      <c r="H36" s="32"/>
      <c r="I36" s="32"/>
      <c r="J36" s="33"/>
      <c r="K36" s="2" t="s">
        <v>24</v>
      </c>
      <c r="L36" s="14" t="s">
        <v>1</v>
      </c>
      <c r="M36" s="3"/>
      <c r="N36" s="3"/>
      <c r="O36" s="3"/>
    </row>
    <row r="37" spans="2:15" x14ac:dyDescent="0.25">
      <c r="B37" s="35"/>
      <c r="C37" s="35"/>
      <c r="D37" s="31" t="s">
        <v>16</v>
      </c>
      <c r="E37" s="32"/>
      <c r="F37" s="32"/>
      <c r="G37" s="32"/>
      <c r="H37" s="32"/>
      <c r="I37" s="32"/>
      <c r="J37" s="33"/>
      <c r="K37" s="13">
        <f>COUNTA(C9:C35)</f>
        <v>27</v>
      </c>
      <c r="L37" s="13">
        <v>100</v>
      </c>
      <c r="M37" s="3"/>
      <c r="N37" s="3"/>
      <c r="O37" s="3"/>
    </row>
    <row r="38" spans="2:15" x14ac:dyDescent="0.25">
      <c r="B38" s="35"/>
      <c r="C38" s="35"/>
      <c r="D38" s="31" t="s">
        <v>18</v>
      </c>
      <c r="E38" s="32"/>
      <c r="F38" s="32"/>
      <c r="G38" s="32"/>
      <c r="H38" s="32"/>
      <c r="I38" s="32"/>
      <c r="J38" s="33"/>
      <c r="K38" s="6">
        <f>COUNTIF(L9:L35,"І ур")</f>
        <v>0</v>
      </c>
      <c r="L38" s="4">
        <f>(K38/K37)*100</f>
        <v>0</v>
      </c>
      <c r="M38" s="3"/>
      <c r="N38" s="3"/>
      <c r="O38" s="3"/>
    </row>
    <row r="39" spans="2:15" x14ac:dyDescent="0.25">
      <c r="B39" s="35"/>
      <c r="C39" s="35"/>
      <c r="D39" s="31" t="s">
        <v>19</v>
      </c>
      <c r="E39" s="32"/>
      <c r="F39" s="32"/>
      <c r="G39" s="32"/>
      <c r="H39" s="32"/>
      <c r="I39" s="32"/>
      <c r="J39" s="33"/>
      <c r="K39" s="6">
        <f>COUNTIF(L9:L35,"ІІ ур")</f>
        <v>25</v>
      </c>
      <c r="L39" s="4">
        <f>(K39/K37)*100</f>
        <v>92.592592592592595</v>
      </c>
      <c r="M39" s="3"/>
      <c r="N39" s="3"/>
      <c r="O39" s="3"/>
    </row>
    <row r="40" spans="2:15" x14ac:dyDescent="0.25">
      <c r="B40" s="35"/>
      <c r="C40" s="35"/>
      <c r="D40" s="31" t="s">
        <v>20</v>
      </c>
      <c r="E40" s="32"/>
      <c r="F40" s="32"/>
      <c r="G40" s="32"/>
      <c r="H40" s="32"/>
      <c r="I40" s="32"/>
      <c r="J40" s="33"/>
      <c r="K40" s="6">
        <f>COUNTIF(L9:L35,"ІІІ ур")</f>
        <v>2</v>
      </c>
      <c r="L40" s="4">
        <f>(K40/K37)*100</f>
        <v>7.4074074074074066</v>
      </c>
      <c r="M40" s="3"/>
      <c r="N40" s="3"/>
      <c r="O40" s="3"/>
    </row>
    <row r="41" spans="2:15" x14ac:dyDescent="0.25">
      <c r="B41" s="35"/>
      <c r="C41" s="35"/>
      <c r="D41" s="31"/>
      <c r="E41" s="32"/>
      <c r="F41" s="32"/>
      <c r="G41" s="32"/>
      <c r="H41" s="32"/>
      <c r="I41" s="32"/>
      <c r="J41" s="32"/>
      <c r="K41" s="32"/>
      <c r="L41" s="32"/>
      <c r="M41" s="33"/>
      <c r="N41" s="17" t="s">
        <v>24</v>
      </c>
      <c r="O41" s="1" t="s">
        <v>1</v>
      </c>
    </row>
    <row r="42" spans="2:15" x14ac:dyDescent="0.25">
      <c r="B42" s="35"/>
      <c r="C42" s="35"/>
      <c r="D42" s="38" t="s">
        <v>17</v>
      </c>
      <c r="E42" s="39"/>
      <c r="F42" s="39"/>
      <c r="G42" s="39"/>
      <c r="H42" s="39"/>
      <c r="I42" s="39"/>
      <c r="J42" s="39"/>
      <c r="K42" s="39"/>
      <c r="L42" s="39"/>
      <c r="M42" s="40"/>
      <c r="N42" s="13">
        <f>COUNTA(C9:C35)</f>
        <v>27</v>
      </c>
      <c r="O42" s="13">
        <v>100</v>
      </c>
    </row>
    <row r="43" spans="2:15" x14ac:dyDescent="0.25">
      <c r="B43" s="35"/>
      <c r="C43" s="35"/>
      <c r="D43" s="37" t="s">
        <v>21</v>
      </c>
      <c r="E43" s="37"/>
      <c r="F43" s="37"/>
      <c r="G43" s="37"/>
      <c r="H43" s="37"/>
      <c r="I43" s="37"/>
      <c r="J43" s="37"/>
      <c r="K43" s="37"/>
      <c r="L43" s="37"/>
      <c r="M43" s="37"/>
      <c r="N43" s="6">
        <f>COUNTIF(O9:O35,"І ур")</f>
        <v>0</v>
      </c>
      <c r="O43" s="4">
        <f>(N43/N42)*100</f>
        <v>0</v>
      </c>
    </row>
    <row r="44" spans="2:15" x14ac:dyDescent="0.25">
      <c r="B44" s="35"/>
      <c r="C44" s="35"/>
      <c r="D44" s="37" t="s">
        <v>22</v>
      </c>
      <c r="E44" s="37"/>
      <c r="F44" s="37"/>
      <c r="G44" s="37"/>
      <c r="H44" s="37"/>
      <c r="I44" s="37"/>
      <c r="J44" s="37"/>
      <c r="K44" s="37"/>
      <c r="L44" s="37"/>
      <c r="M44" s="37"/>
      <c r="N44" s="6">
        <f>COUNTIF(O9:O35,"ІІ ур")</f>
        <v>25</v>
      </c>
      <c r="O44" s="4">
        <f>(N44/N42)*100</f>
        <v>92.592592592592595</v>
      </c>
    </row>
    <row r="45" spans="2:15" x14ac:dyDescent="0.25">
      <c r="B45" s="36"/>
      <c r="C45" s="36"/>
      <c r="D45" s="37" t="s">
        <v>23</v>
      </c>
      <c r="E45" s="37"/>
      <c r="F45" s="37"/>
      <c r="G45" s="37"/>
      <c r="H45" s="37"/>
      <c r="I45" s="37"/>
      <c r="J45" s="37"/>
      <c r="K45" s="37"/>
      <c r="L45" s="37"/>
      <c r="M45" s="37"/>
      <c r="N45" s="6">
        <f>COUNTIF(O9:O35,"ІІІ ур")</f>
        <v>2</v>
      </c>
      <c r="O45" s="4">
        <f>(N45/N42)*100</f>
        <v>7.4074074074074066</v>
      </c>
    </row>
    <row r="97" spans="11:12" x14ac:dyDescent="0.25">
      <c r="K97" s="7">
        <v>1</v>
      </c>
      <c r="L97" s="7" t="s">
        <v>2</v>
      </c>
    </row>
    <row r="98" spans="11:12" x14ac:dyDescent="0.25">
      <c r="K98" s="7">
        <v>1.6</v>
      </c>
      <c r="L98" s="7" t="s">
        <v>3</v>
      </c>
    </row>
    <row r="99" spans="11:12" x14ac:dyDescent="0.25">
      <c r="K99" s="7">
        <v>2.6</v>
      </c>
      <c r="L99" s="7" t="s">
        <v>4</v>
      </c>
    </row>
  </sheetData>
  <autoFilter ref="O1:O46"/>
  <mergeCells count="25">
    <mergeCell ref="A2:P2"/>
    <mergeCell ref="A3:P3"/>
    <mergeCell ref="A4:P4"/>
    <mergeCell ref="B6:O6"/>
    <mergeCell ref="B7:B8"/>
    <mergeCell ref="C7:C8"/>
    <mergeCell ref="D7:I7"/>
    <mergeCell ref="M7:M8"/>
    <mergeCell ref="N7:N8"/>
    <mergeCell ref="J7:J8"/>
    <mergeCell ref="K7:K8"/>
    <mergeCell ref="L7:L8"/>
    <mergeCell ref="O7:O8"/>
    <mergeCell ref="D37:J37"/>
    <mergeCell ref="D38:J38"/>
    <mergeCell ref="D39:J39"/>
    <mergeCell ref="D40:J40"/>
    <mergeCell ref="B36:B45"/>
    <mergeCell ref="C36:C45"/>
    <mergeCell ref="D36:J36"/>
    <mergeCell ref="D43:M43"/>
    <mergeCell ref="D44:M44"/>
    <mergeCell ref="D45:M45"/>
    <mergeCell ref="D42:M42"/>
    <mergeCell ref="D41:M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3" zoomScale="85" zoomScaleNormal="85" workbookViewId="0">
      <selection activeCell="A4" sqref="A4:W4"/>
    </sheetView>
  </sheetViews>
  <sheetFormatPr defaultRowHeight="15" x14ac:dyDescent="0.25"/>
  <cols>
    <col min="2" max="2" width="5.28515625" customWidth="1"/>
    <col min="3" max="3" width="20.28515625" customWidth="1"/>
    <col min="4" max="4" width="16.140625" customWidth="1"/>
    <col min="5" max="5" width="7.28515625" customWidth="1"/>
    <col min="6" max="6" width="10.28515625" customWidth="1"/>
    <col min="7" max="8" width="7.42578125" customWidth="1"/>
    <col min="9" max="9" width="7.85546875" customWidth="1"/>
    <col min="10" max="10" width="5.28515625" customWidth="1"/>
    <col min="11" max="11" width="6.28515625" customWidth="1"/>
    <col min="12" max="12" width="8.85546875" customWidth="1"/>
    <col min="13" max="13" width="7.42578125" customWidth="1"/>
    <col min="14" max="14" width="8.140625" customWidth="1"/>
    <col min="15" max="15" width="6.85546875" customWidth="1"/>
    <col min="16" max="16" width="8.85546875" customWidth="1"/>
    <col min="17" max="18" width="4.140625" customWidth="1"/>
    <col min="19" max="19" width="10.5703125" customWidth="1"/>
    <col min="20" max="20" width="6" customWidth="1"/>
    <col min="21" max="21" width="7.42578125" customWidth="1"/>
  </cols>
  <sheetData>
    <row r="1" spans="1:23" x14ac:dyDescent="0.25">
      <c r="B1" s="5"/>
    </row>
    <row r="2" spans="1:23" x14ac:dyDescent="0.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x14ac:dyDescent="0.2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5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6" spans="1:23" x14ac:dyDescent="0.25">
      <c r="B6" s="42" t="s">
        <v>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3" ht="39.75" customHeight="1" x14ac:dyDescent="0.25">
      <c r="B7" s="43" t="s">
        <v>0</v>
      </c>
      <c r="C7" s="43" t="s">
        <v>10</v>
      </c>
      <c r="D7" s="46" t="s">
        <v>14</v>
      </c>
      <c r="E7" s="46"/>
      <c r="F7" s="46"/>
      <c r="G7" s="46"/>
      <c r="H7" s="46"/>
      <c r="I7" s="46"/>
      <c r="J7" s="47" t="s">
        <v>11</v>
      </c>
      <c r="K7" s="49" t="s">
        <v>12</v>
      </c>
      <c r="L7" s="51" t="s">
        <v>13</v>
      </c>
      <c r="M7" s="55" t="s">
        <v>15</v>
      </c>
      <c r="N7" s="55"/>
      <c r="O7" s="55"/>
      <c r="P7" s="55"/>
      <c r="Q7" s="47" t="s">
        <v>11</v>
      </c>
      <c r="R7" s="49" t="s">
        <v>12</v>
      </c>
      <c r="S7" s="51" t="s">
        <v>13</v>
      </c>
      <c r="T7" s="47" t="s">
        <v>11</v>
      </c>
      <c r="U7" s="49" t="s">
        <v>12</v>
      </c>
      <c r="V7" s="51" t="s">
        <v>13</v>
      </c>
    </row>
    <row r="8" spans="1:23" ht="225" customHeight="1" thickBot="1" x14ac:dyDescent="0.3">
      <c r="B8" s="43"/>
      <c r="C8" s="43"/>
      <c r="D8" s="15" t="s">
        <v>31</v>
      </c>
      <c r="E8" s="15" t="s">
        <v>32</v>
      </c>
      <c r="F8" s="15" t="s">
        <v>33</v>
      </c>
      <c r="G8" s="15" t="s">
        <v>34</v>
      </c>
      <c r="H8" s="15" t="s">
        <v>35</v>
      </c>
      <c r="I8" s="15" t="s">
        <v>36</v>
      </c>
      <c r="J8" s="48"/>
      <c r="K8" s="50"/>
      <c r="L8" s="51"/>
      <c r="M8" s="15" t="s">
        <v>37</v>
      </c>
      <c r="N8" s="15" t="s">
        <v>38</v>
      </c>
      <c r="O8" s="15" t="s">
        <v>39</v>
      </c>
      <c r="P8" s="15" t="s">
        <v>40</v>
      </c>
      <c r="Q8" s="48"/>
      <c r="R8" s="50"/>
      <c r="S8" s="51"/>
      <c r="T8" s="48"/>
      <c r="U8" s="50"/>
      <c r="V8" s="51"/>
    </row>
    <row r="9" spans="1:23" ht="16.5" thickBot="1" x14ac:dyDescent="0.3">
      <c r="B9" s="2">
        <v>1</v>
      </c>
      <c r="C9" s="18"/>
      <c r="D9" s="2">
        <v>2</v>
      </c>
      <c r="E9" s="2">
        <v>2</v>
      </c>
      <c r="F9" s="2">
        <v>2</v>
      </c>
      <c r="G9" s="2">
        <v>1</v>
      </c>
      <c r="H9" s="2">
        <v>1</v>
      </c>
      <c r="I9" s="2">
        <v>1</v>
      </c>
      <c r="J9" s="11">
        <f>SUM(D9:I9)</f>
        <v>9</v>
      </c>
      <c r="K9" s="12">
        <f>AVERAGE(D9:I9)</f>
        <v>1.5</v>
      </c>
      <c r="L9" s="16" t="str">
        <f t="shared" ref="L9:L36" si="0">IF(D9="","",VLOOKUP(K9,$J$98:$K$100,2,TRUE))</f>
        <v>І ур</v>
      </c>
      <c r="M9" s="2">
        <v>2</v>
      </c>
      <c r="N9" s="2">
        <v>1</v>
      </c>
      <c r="O9" s="2">
        <v>1</v>
      </c>
      <c r="P9" s="2">
        <v>1</v>
      </c>
      <c r="Q9" s="11">
        <f>SUM(M9:P9)</f>
        <v>5</v>
      </c>
      <c r="R9" s="12">
        <f>AVERAGE(M9:P9)</f>
        <v>1.25</v>
      </c>
      <c r="S9" s="16" t="str">
        <f t="shared" ref="S9:S36" si="1">IF(K9="","",VLOOKUP(R9,$J$98:$K$100,2,TRUE))</f>
        <v>І ур</v>
      </c>
      <c r="T9" s="9">
        <f>J9+Q9</f>
        <v>14</v>
      </c>
      <c r="U9" s="10">
        <f>T9/10</f>
        <v>1.4</v>
      </c>
      <c r="V9" s="16" t="str">
        <f t="shared" ref="V9:V36" si="2">IF(N9="","",VLOOKUP(U9,$J$98:$K$100,2,TRUE))</f>
        <v>І ур</v>
      </c>
    </row>
    <row r="10" spans="1:23" ht="16.5" thickBot="1" x14ac:dyDescent="0.3">
      <c r="B10" s="2">
        <v>2</v>
      </c>
      <c r="C10" s="19"/>
      <c r="D10" s="2">
        <v>2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11">
        <f t="shared" ref="J10:J36" si="3">SUM(D10:I10)</f>
        <v>17</v>
      </c>
      <c r="K10" s="12">
        <f t="shared" ref="K10:K36" si="4">AVERAGE(D10:I10)</f>
        <v>2.8333333333333335</v>
      </c>
      <c r="L10" s="16" t="str">
        <f t="shared" si="0"/>
        <v>ІІІ ур</v>
      </c>
      <c r="M10" s="2">
        <v>3</v>
      </c>
      <c r="N10" s="2">
        <v>3</v>
      </c>
      <c r="O10" s="2">
        <v>2</v>
      </c>
      <c r="P10" s="2">
        <v>3</v>
      </c>
      <c r="Q10" s="11">
        <f t="shared" ref="Q10:Q36" si="5">SUM(M10:P10)</f>
        <v>11</v>
      </c>
      <c r="R10" s="12">
        <f t="shared" ref="R10:R36" si="6">AVERAGE(M10:P10)</f>
        <v>2.75</v>
      </c>
      <c r="S10" s="16" t="str">
        <f t="shared" si="1"/>
        <v>ІІІ ур</v>
      </c>
      <c r="T10" s="9">
        <f t="shared" ref="T10:T36" si="7">J10+Q10</f>
        <v>28</v>
      </c>
      <c r="U10" s="10">
        <f t="shared" ref="U10:U36" si="8">T10/10</f>
        <v>2.8</v>
      </c>
      <c r="V10" s="16" t="str">
        <f t="shared" si="2"/>
        <v>ІІІ ур</v>
      </c>
    </row>
    <row r="11" spans="1:23" ht="16.5" thickBot="1" x14ac:dyDescent="0.3">
      <c r="B11" s="2">
        <v>3</v>
      </c>
      <c r="C11" s="19"/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11">
        <f t="shared" si="3"/>
        <v>12</v>
      </c>
      <c r="K11" s="12">
        <f t="shared" si="4"/>
        <v>2</v>
      </c>
      <c r="L11" s="16" t="str">
        <f t="shared" si="0"/>
        <v>ІІ ур</v>
      </c>
      <c r="M11" s="2">
        <v>1</v>
      </c>
      <c r="N11" s="2">
        <v>2</v>
      </c>
      <c r="O11" s="2">
        <v>1</v>
      </c>
      <c r="P11" s="2">
        <v>1</v>
      </c>
      <c r="Q11" s="11">
        <f t="shared" si="5"/>
        <v>5</v>
      </c>
      <c r="R11" s="12">
        <f t="shared" si="6"/>
        <v>1.25</v>
      </c>
      <c r="S11" s="16" t="str">
        <f t="shared" si="1"/>
        <v>І ур</v>
      </c>
      <c r="T11" s="9">
        <f t="shared" si="7"/>
        <v>17</v>
      </c>
      <c r="U11" s="10">
        <f t="shared" si="8"/>
        <v>1.7</v>
      </c>
      <c r="V11" s="16" t="str">
        <f t="shared" si="2"/>
        <v>ІІ ур</v>
      </c>
    </row>
    <row r="12" spans="1:23" ht="16.5" thickBot="1" x14ac:dyDescent="0.3">
      <c r="B12" s="2">
        <v>4</v>
      </c>
      <c r="C12" s="19"/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11">
        <f t="shared" si="3"/>
        <v>12</v>
      </c>
      <c r="K12" s="12">
        <f t="shared" si="4"/>
        <v>2</v>
      </c>
      <c r="L12" s="16" t="str">
        <f t="shared" si="0"/>
        <v>ІІ ур</v>
      </c>
      <c r="M12" s="2">
        <v>2</v>
      </c>
      <c r="N12" s="2">
        <v>3</v>
      </c>
      <c r="O12" s="2">
        <v>2</v>
      </c>
      <c r="P12" s="2">
        <v>2</v>
      </c>
      <c r="Q12" s="11">
        <f t="shared" si="5"/>
        <v>9</v>
      </c>
      <c r="R12" s="12">
        <f t="shared" si="6"/>
        <v>2.25</v>
      </c>
      <c r="S12" s="16" t="str">
        <f t="shared" si="1"/>
        <v>ІІ ур</v>
      </c>
      <c r="T12" s="9">
        <f>J12+Q12</f>
        <v>21</v>
      </c>
      <c r="U12" s="10">
        <f>T12/10</f>
        <v>2.1</v>
      </c>
      <c r="V12" s="16" t="str">
        <f t="shared" si="2"/>
        <v>ІІ ур</v>
      </c>
    </row>
    <row r="13" spans="1:23" ht="16.5" thickBot="1" x14ac:dyDescent="0.3">
      <c r="B13" s="2">
        <v>5</v>
      </c>
      <c r="C13" s="19"/>
      <c r="D13" s="2">
        <v>3</v>
      </c>
      <c r="E13" s="2">
        <v>2</v>
      </c>
      <c r="F13" s="2">
        <v>2</v>
      </c>
      <c r="G13" s="2">
        <v>3</v>
      </c>
      <c r="H13" s="2">
        <v>2</v>
      </c>
      <c r="I13" s="2">
        <v>2</v>
      </c>
      <c r="J13" s="11">
        <f t="shared" si="3"/>
        <v>14</v>
      </c>
      <c r="K13" s="12">
        <f t="shared" si="4"/>
        <v>2.3333333333333335</v>
      </c>
      <c r="L13" s="16" t="str">
        <f t="shared" si="0"/>
        <v>ІІ ур</v>
      </c>
      <c r="M13" s="2">
        <v>1</v>
      </c>
      <c r="N13" s="2">
        <v>2</v>
      </c>
      <c r="O13" s="2">
        <v>1</v>
      </c>
      <c r="P13" s="2">
        <v>1</v>
      </c>
      <c r="Q13" s="11">
        <f t="shared" si="5"/>
        <v>5</v>
      </c>
      <c r="R13" s="12">
        <f t="shared" si="6"/>
        <v>1.25</v>
      </c>
      <c r="S13" s="16" t="str">
        <f t="shared" si="1"/>
        <v>І ур</v>
      </c>
      <c r="T13" s="9">
        <f t="shared" si="7"/>
        <v>19</v>
      </c>
      <c r="U13" s="10">
        <f t="shared" si="8"/>
        <v>1.9</v>
      </c>
      <c r="V13" s="16" t="str">
        <f t="shared" si="2"/>
        <v>ІІ ур</v>
      </c>
    </row>
    <row r="14" spans="1:23" ht="16.5" thickBot="1" x14ac:dyDescent="0.3">
      <c r="B14" s="2">
        <v>6</v>
      </c>
      <c r="C14" s="19"/>
      <c r="D14" s="2">
        <v>2</v>
      </c>
      <c r="E14" s="2">
        <v>2</v>
      </c>
      <c r="F14" s="2">
        <v>2</v>
      </c>
      <c r="G14" s="2">
        <v>2</v>
      </c>
      <c r="H14" s="2">
        <v>3</v>
      </c>
      <c r="I14" s="2">
        <v>3</v>
      </c>
      <c r="J14" s="11">
        <f t="shared" si="3"/>
        <v>14</v>
      </c>
      <c r="K14" s="12">
        <f t="shared" si="4"/>
        <v>2.3333333333333335</v>
      </c>
      <c r="L14" s="16" t="str">
        <f t="shared" si="0"/>
        <v>ІІ ур</v>
      </c>
      <c r="M14" s="2">
        <v>2</v>
      </c>
      <c r="N14" s="2">
        <v>1</v>
      </c>
      <c r="O14" s="2">
        <v>1</v>
      </c>
      <c r="P14" s="2">
        <v>1</v>
      </c>
      <c r="Q14" s="11">
        <f t="shared" si="5"/>
        <v>5</v>
      </c>
      <c r="R14" s="12">
        <f t="shared" si="6"/>
        <v>1.25</v>
      </c>
      <c r="S14" s="16" t="str">
        <f t="shared" si="1"/>
        <v>І ур</v>
      </c>
      <c r="T14" s="9">
        <f t="shared" si="7"/>
        <v>19</v>
      </c>
      <c r="U14" s="10">
        <f t="shared" si="8"/>
        <v>1.9</v>
      </c>
      <c r="V14" s="16" t="str">
        <f t="shared" si="2"/>
        <v>ІІ ур</v>
      </c>
    </row>
    <row r="15" spans="1:23" ht="16.5" thickBot="1" x14ac:dyDescent="0.3">
      <c r="B15" s="2">
        <v>7</v>
      </c>
      <c r="C15" s="19"/>
      <c r="D15" s="2">
        <v>2</v>
      </c>
      <c r="E15" s="2">
        <v>2</v>
      </c>
      <c r="F15" s="2">
        <v>2</v>
      </c>
      <c r="G15" s="2">
        <v>2</v>
      </c>
      <c r="H15" s="2">
        <v>2</v>
      </c>
      <c r="I15" s="2">
        <v>2</v>
      </c>
      <c r="J15" s="11">
        <f t="shared" si="3"/>
        <v>12</v>
      </c>
      <c r="K15" s="12">
        <f t="shared" si="4"/>
        <v>2</v>
      </c>
      <c r="L15" s="16" t="str">
        <f t="shared" si="0"/>
        <v>ІІ ур</v>
      </c>
      <c r="M15" s="2">
        <v>2</v>
      </c>
      <c r="N15" s="2">
        <v>2</v>
      </c>
      <c r="O15" s="2">
        <v>2</v>
      </c>
      <c r="P15" s="2">
        <v>2</v>
      </c>
      <c r="Q15" s="11">
        <f t="shared" si="5"/>
        <v>8</v>
      </c>
      <c r="R15" s="12">
        <f t="shared" si="6"/>
        <v>2</v>
      </c>
      <c r="S15" s="16" t="str">
        <f t="shared" si="1"/>
        <v>ІІ ур</v>
      </c>
      <c r="T15" s="9">
        <f t="shared" si="7"/>
        <v>20</v>
      </c>
      <c r="U15" s="10">
        <f t="shared" si="8"/>
        <v>2</v>
      </c>
      <c r="V15" s="16" t="str">
        <f t="shared" si="2"/>
        <v>ІІ ур</v>
      </c>
    </row>
    <row r="16" spans="1:23" ht="16.5" thickBot="1" x14ac:dyDescent="0.3">
      <c r="B16" s="2">
        <v>8</v>
      </c>
      <c r="C16" s="19"/>
      <c r="D16" s="2">
        <v>3</v>
      </c>
      <c r="E16" s="2">
        <v>3</v>
      </c>
      <c r="F16" s="2">
        <v>3</v>
      </c>
      <c r="G16" s="2">
        <v>2</v>
      </c>
      <c r="H16" s="2">
        <v>3</v>
      </c>
      <c r="I16" s="2">
        <v>3</v>
      </c>
      <c r="J16" s="11">
        <f t="shared" si="3"/>
        <v>17</v>
      </c>
      <c r="K16" s="12">
        <f t="shared" si="4"/>
        <v>2.8333333333333335</v>
      </c>
      <c r="L16" s="16" t="str">
        <f t="shared" si="0"/>
        <v>ІІІ ур</v>
      </c>
      <c r="M16" s="2">
        <v>2</v>
      </c>
      <c r="N16" s="2">
        <v>3</v>
      </c>
      <c r="O16" s="2">
        <v>3</v>
      </c>
      <c r="P16" s="2">
        <v>3</v>
      </c>
      <c r="Q16" s="11">
        <f t="shared" si="5"/>
        <v>11</v>
      </c>
      <c r="R16" s="12">
        <f t="shared" si="6"/>
        <v>2.75</v>
      </c>
      <c r="S16" s="16" t="str">
        <f t="shared" si="1"/>
        <v>ІІІ ур</v>
      </c>
      <c r="T16" s="9">
        <f t="shared" si="7"/>
        <v>28</v>
      </c>
      <c r="U16" s="10">
        <f t="shared" si="8"/>
        <v>2.8</v>
      </c>
      <c r="V16" s="16" t="str">
        <f t="shared" si="2"/>
        <v>ІІІ ур</v>
      </c>
    </row>
    <row r="17" spans="2:22" ht="16.5" thickBot="1" x14ac:dyDescent="0.3">
      <c r="B17" s="2">
        <v>9</v>
      </c>
      <c r="C17" s="19"/>
      <c r="D17" s="2">
        <v>2</v>
      </c>
      <c r="E17" s="2">
        <v>1</v>
      </c>
      <c r="F17" s="2">
        <v>2</v>
      </c>
      <c r="G17" s="2">
        <v>1</v>
      </c>
      <c r="H17" s="2">
        <v>2</v>
      </c>
      <c r="I17" s="2">
        <v>1</v>
      </c>
      <c r="J17" s="11">
        <f t="shared" si="3"/>
        <v>9</v>
      </c>
      <c r="K17" s="12">
        <f t="shared" si="4"/>
        <v>1.5</v>
      </c>
      <c r="L17" s="16" t="str">
        <f t="shared" si="0"/>
        <v>І ур</v>
      </c>
      <c r="M17" s="2">
        <v>1</v>
      </c>
      <c r="N17" s="2">
        <v>1</v>
      </c>
      <c r="O17" s="2">
        <v>2</v>
      </c>
      <c r="P17" s="2">
        <v>1</v>
      </c>
      <c r="Q17" s="11">
        <f t="shared" si="5"/>
        <v>5</v>
      </c>
      <c r="R17" s="12">
        <f t="shared" si="6"/>
        <v>1.25</v>
      </c>
      <c r="S17" s="16" t="str">
        <f t="shared" si="1"/>
        <v>І ур</v>
      </c>
      <c r="T17" s="9">
        <f t="shared" si="7"/>
        <v>14</v>
      </c>
      <c r="U17" s="10">
        <f t="shared" si="8"/>
        <v>1.4</v>
      </c>
      <c r="V17" s="16" t="str">
        <f t="shared" si="2"/>
        <v>І ур</v>
      </c>
    </row>
    <row r="18" spans="2:22" ht="16.5" thickBot="1" x14ac:dyDescent="0.3">
      <c r="B18" s="2">
        <v>10</v>
      </c>
      <c r="C18" s="19"/>
      <c r="D18" s="2">
        <v>3</v>
      </c>
      <c r="E18" s="2">
        <v>3</v>
      </c>
      <c r="F18" s="2">
        <v>2</v>
      </c>
      <c r="G18" s="2">
        <v>3</v>
      </c>
      <c r="H18" s="2">
        <v>3</v>
      </c>
      <c r="I18" s="2">
        <v>2</v>
      </c>
      <c r="J18" s="11">
        <f t="shared" si="3"/>
        <v>16</v>
      </c>
      <c r="K18" s="12">
        <f t="shared" si="4"/>
        <v>2.6666666666666665</v>
      </c>
      <c r="L18" s="16" t="str">
        <f t="shared" si="0"/>
        <v>ІІІ ур</v>
      </c>
      <c r="M18" s="2">
        <v>3</v>
      </c>
      <c r="N18" s="2">
        <v>3</v>
      </c>
      <c r="O18" s="2">
        <v>2</v>
      </c>
      <c r="P18" s="2">
        <v>3</v>
      </c>
      <c r="Q18" s="11">
        <f t="shared" si="5"/>
        <v>11</v>
      </c>
      <c r="R18" s="12">
        <f t="shared" si="6"/>
        <v>2.75</v>
      </c>
      <c r="S18" s="16" t="str">
        <f t="shared" si="1"/>
        <v>ІІІ ур</v>
      </c>
      <c r="T18" s="9">
        <f t="shared" si="7"/>
        <v>27</v>
      </c>
      <c r="U18" s="10">
        <f t="shared" si="8"/>
        <v>2.7</v>
      </c>
      <c r="V18" s="16" t="str">
        <f t="shared" si="2"/>
        <v>ІІІ ур</v>
      </c>
    </row>
    <row r="19" spans="2:22" ht="16.5" thickBot="1" x14ac:dyDescent="0.3">
      <c r="B19" s="2">
        <v>11</v>
      </c>
      <c r="C19" s="19"/>
      <c r="D19" s="2">
        <v>2</v>
      </c>
      <c r="E19" s="2">
        <v>3</v>
      </c>
      <c r="F19" s="2">
        <v>3</v>
      </c>
      <c r="G19" s="2">
        <v>3</v>
      </c>
      <c r="H19" s="2">
        <v>2</v>
      </c>
      <c r="I19" s="2">
        <v>2</v>
      </c>
      <c r="J19" s="11">
        <f t="shared" si="3"/>
        <v>15</v>
      </c>
      <c r="K19" s="12">
        <f t="shared" si="4"/>
        <v>2.5</v>
      </c>
      <c r="L19" s="16" t="str">
        <f t="shared" si="0"/>
        <v>ІІ ур</v>
      </c>
      <c r="M19" s="2">
        <v>2</v>
      </c>
      <c r="N19" s="2">
        <v>2</v>
      </c>
      <c r="O19" s="2">
        <v>2</v>
      </c>
      <c r="P19" s="2">
        <v>2</v>
      </c>
      <c r="Q19" s="11">
        <f t="shared" si="5"/>
        <v>8</v>
      </c>
      <c r="R19" s="12">
        <f t="shared" si="6"/>
        <v>2</v>
      </c>
      <c r="S19" s="16" t="str">
        <f t="shared" si="1"/>
        <v>ІІ ур</v>
      </c>
      <c r="T19" s="9">
        <f t="shared" si="7"/>
        <v>23</v>
      </c>
      <c r="U19" s="10">
        <f t="shared" si="8"/>
        <v>2.2999999999999998</v>
      </c>
      <c r="V19" s="16" t="str">
        <f t="shared" si="2"/>
        <v>ІІ ур</v>
      </c>
    </row>
    <row r="20" spans="2:22" ht="16.5" thickBot="1" x14ac:dyDescent="0.3">
      <c r="B20" s="2">
        <v>12</v>
      </c>
      <c r="C20" s="19"/>
      <c r="D20" s="2">
        <v>2</v>
      </c>
      <c r="E20" s="2">
        <v>1</v>
      </c>
      <c r="F20" s="2">
        <v>1</v>
      </c>
      <c r="G20" s="2">
        <v>2</v>
      </c>
      <c r="H20" s="2">
        <v>1</v>
      </c>
      <c r="I20" s="2">
        <v>2</v>
      </c>
      <c r="J20" s="11">
        <f t="shared" si="3"/>
        <v>9</v>
      </c>
      <c r="K20" s="12">
        <f t="shared" si="4"/>
        <v>1.5</v>
      </c>
      <c r="L20" s="16" t="str">
        <f t="shared" si="0"/>
        <v>І ур</v>
      </c>
      <c r="M20" s="2">
        <v>2</v>
      </c>
      <c r="N20" s="2">
        <v>3</v>
      </c>
      <c r="O20" s="2">
        <v>2</v>
      </c>
      <c r="P20" s="2">
        <v>3</v>
      </c>
      <c r="Q20" s="11">
        <f t="shared" si="5"/>
        <v>10</v>
      </c>
      <c r="R20" s="12">
        <f t="shared" si="6"/>
        <v>2.5</v>
      </c>
      <c r="S20" s="16" t="str">
        <f t="shared" si="1"/>
        <v>ІІ ур</v>
      </c>
      <c r="T20" s="9">
        <f t="shared" si="7"/>
        <v>19</v>
      </c>
      <c r="U20" s="10">
        <f t="shared" si="8"/>
        <v>1.9</v>
      </c>
      <c r="V20" s="16" t="str">
        <f t="shared" si="2"/>
        <v>ІІ ур</v>
      </c>
    </row>
    <row r="21" spans="2:22" ht="16.5" thickBot="1" x14ac:dyDescent="0.3">
      <c r="B21" s="2">
        <v>13</v>
      </c>
      <c r="C21" s="19"/>
      <c r="D21" s="2">
        <v>3</v>
      </c>
      <c r="E21" s="2">
        <v>3</v>
      </c>
      <c r="F21" s="2">
        <v>3</v>
      </c>
      <c r="G21" s="2">
        <v>2</v>
      </c>
      <c r="H21" s="2">
        <v>2</v>
      </c>
      <c r="I21" s="2">
        <v>3</v>
      </c>
      <c r="J21" s="11">
        <f t="shared" si="3"/>
        <v>16</v>
      </c>
      <c r="K21" s="12">
        <f t="shared" si="4"/>
        <v>2.6666666666666665</v>
      </c>
      <c r="L21" s="16" t="str">
        <f t="shared" si="0"/>
        <v>ІІІ ур</v>
      </c>
      <c r="M21" s="2">
        <v>3</v>
      </c>
      <c r="N21" s="2">
        <v>3</v>
      </c>
      <c r="O21" s="2">
        <v>2</v>
      </c>
      <c r="P21" s="2">
        <v>3</v>
      </c>
      <c r="Q21" s="11">
        <f t="shared" si="5"/>
        <v>11</v>
      </c>
      <c r="R21" s="12">
        <f t="shared" si="6"/>
        <v>2.75</v>
      </c>
      <c r="S21" s="16" t="str">
        <f t="shared" si="1"/>
        <v>ІІІ ур</v>
      </c>
      <c r="T21" s="9">
        <f t="shared" si="7"/>
        <v>27</v>
      </c>
      <c r="U21" s="10">
        <f t="shared" si="8"/>
        <v>2.7</v>
      </c>
      <c r="V21" s="16" t="str">
        <f t="shared" si="2"/>
        <v>ІІІ ур</v>
      </c>
    </row>
    <row r="22" spans="2:22" ht="16.5" thickBot="1" x14ac:dyDescent="0.3">
      <c r="B22" s="2">
        <v>14</v>
      </c>
      <c r="C22" s="19"/>
      <c r="D22" s="2">
        <v>2</v>
      </c>
      <c r="E22" s="2">
        <v>2</v>
      </c>
      <c r="F22" s="2">
        <v>2</v>
      </c>
      <c r="G22" s="2">
        <v>1</v>
      </c>
      <c r="H22" s="2">
        <v>1</v>
      </c>
      <c r="I22" s="2">
        <v>1</v>
      </c>
      <c r="J22" s="11">
        <f t="shared" si="3"/>
        <v>9</v>
      </c>
      <c r="K22" s="12">
        <f t="shared" si="4"/>
        <v>1.5</v>
      </c>
      <c r="L22" s="16" t="str">
        <f t="shared" si="0"/>
        <v>І ур</v>
      </c>
      <c r="M22" s="2">
        <v>2</v>
      </c>
      <c r="N22" s="2">
        <v>2</v>
      </c>
      <c r="O22" s="2">
        <v>2</v>
      </c>
      <c r="P22" s="2">
        <v>2</v>
      </c>
      <c r="Q22" s="11">
        <f t="shared" si="5"/>
        <v>8</v>
      </c>
      <c r="R22" s="12">
        <f t="shared" si="6"/>
        <v>2</v>
      </c>
      <c r="S22" s="16" t="str">
        <f t="shared" si="1"/>
        <v>ІІ ур</v>
      </c>
      <c r="T22" s="9">
        <f t="shared" si="7"/>
        <v>17</v>
      </c>
      <c r="U22" s="10">
        <f t="shared" si="8"/>
        <v>1.7</v>
      </c>
      <c r="V22" s="16" t="str">
        <f t="shared" si="2"/>
        <v>ІІ ур</v>
      </c>
    </row>
    <row r="23" spans="2:22" ht="16.5" thickBot="1" x14ac:dyDescent="0.3">
      <c r="B23" s="2">
        <v>15</v>
      </c>
      <c r="C23" s="19"/>
      <c r="D23" s="2">
        <v>3</v>
      </c>
      <c r="E23" s="2">
        <v>2</v>
      </c>
      <c r="F23" s="2">
        <v>3</v>
      </c>
      <c r="G23" s="2">
        <v>3</v>
      </c>
      <c r="H23" s="2">
        <v>3</v>
      </c>
      <c r="I23" s="2">
        <v>2</v>
      </c>
      <c r="J23" s="11">
        <f t="shared" si="3"/>
        <v>16</v>
      </c>
      <c r="K23" s="12">
        <f t="shared" si="4"/>
        <v>2.6666666666666665</v>
      </c>
      <c r="L23" s="16" t="str">
        <f t="shared" si="0"/>
        <v>ІІІ ур</v>
      </c>
      <c r="M23" s="2">
        <v>3</v>
      </c>
      <c r="N23" s="2">
        <v>3</v>
      </c>
      <c r="O23" s="2">
        <v>2</v>
      </c>
      <c r="P23" s="2">
        <v>3</v>
      </c>
      <c r="Q23" s="11">
        <f t="shared" si="5"/>
        <v>11</v>
      </c>
      <c r="R23" s="12">
        <f t="shared" si="6"/>
        <v>2.75</v>
      </c>
      <c r="S23" s="16" t="str">
        <f t="shared" si="1"/>
        <v>ІІІ ур</v>
      </c>
      <c r="T23" s="9">
        <f t="shared" si="7"/>
        <v>27</v>
      </c>
      <c r="U23" s="10">
        <f t="shared" si="8"/>
        <v>2.7</v>
      </c>
      <c r="V23" s="16" t="str">
        <f t="shared" si="2"/>
        <v>ІІІ ур</v>
      </c>
    </row>
    <row r="24" spans="2:22" ht="16.5" thickBot="1" x14ac:dyDescent="0.3">
      <c r="B24" s="2">
        <v>16</v>
      </c>
      <c r="C24" s="19"/>
      <c r="D24" s="2">
        <v>2</v>
      </c>
      <c r="E24" s="2">
        <v>2</v>
      </c>
      <c r="F24" s="2">
        <v>1</v>
      </c>
      <c r="G24" s="2">
        <v>1</v>
      </c>
      <c r="H24" s="2">
        <v>1</v>
      </c>
      <c r="I24" s="2">
        <v>1</v>
      </c>
      <c r="J24" s="11">
        <f t="shared" si="3"/>
        <v>8</v>
      </c>
      <c r="K24" s="12">
        <f t="shared" si="4"/>
        <v>1.3333333333333333</v>
      </c>
      <c r="L24" s="16" t="str">
        <f t="shared" si="0"/>
        <v>І ур</v>
      </c>
      <c r="M24" s="2">
        <v>2</v>
      </c>
      <c r="N24" s="2">
        <v>2</v>
      </c>
      <c r="O24" s="2">
        <v>2</v>
      </c>
      <c r="P24" s="2">
        <v>2</v>
      </c>
      <c r="Q24" s="11">
        <f t="shared" si="5"/>
        <v>8</v>
      </c>
      <c r="R24" s="12">
        <f t="shared" si="6"/>
        <v>2</v>
      </c>
      <c r="S24" s="16" t="str">
        <f t="shared" si="1"/>
        <v>ІІ ур</v>
      </c>
      <c r="T24" s="9">
        <f t="shared" si="7"/>
        <v>16</v>
      </c>
      <c r="U24" s="10">
        <f t="shared" si="8"/>
        <v>1.6</v>
      </c>
      <c r="V24" s="16" t="str">
        <f t="shared" si="2"/>
        <v>ІІ ур</v>
      </c>
    </row>
    <row r="25" spans="2:22" ht="16.5" thickBot="1" x14ac:dyDescent="0.3">
      <c r="B25" s="2">
        <v>17</v>
      </c>
      <c r="C25" s="19"/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11">
        <f t="shared" si="3"/>
        <v>12</v>
      </c>
      <c r="K25" s="12">
        <f t="shared" si="4"/>
        <v>2</v>
      </c>
      <c r="L25" s="16" t="str">
        <f t="shared" si="0"/>
        <v>ІІ ур</v>
      </c>
      <c r="M25" s="2">
        <v>2</v>
      </c>
      <c r="N25" s="2">
        <v>2</v>
      </c>
      <c r="O25" s="2">
        <v>2</v>
      </c>
      <c r="P25" s="2">
        <v>2</v>
      </c>
      <c r="Q25" s="11">
        <f t="shared" si="5"/>
        <v>8</v>
      </c>
      <c r="R25" s="12">
        <f t="shared" si="6"/>
        <v>2</v>
      </c>
      <c r="S25" s="16" t="str">
        <f t="shared" si="1"/>
        <v>ІІ ур</v>
      </c>
      <c r="T25" s="9">
        <f t="shared" si="7"/>
        <v>20</v>
      </c>
      <c r="U25" s="10">
        <f t="shared" si="8"/>
        <v>2</v>
      </c>
      <c r="V25" s="16" t="str">
        <f t="shared" si="2"/>
        <v>ІІ ур</v>
      </c>
    </row>
    <row r="26" spans="2:22" ht="16.5" thickBot="1" x14ac:dyDescent="0.3">
      <c r="B26" s="2">
        <v>18</v>
      </c>
      <c r="C26" s="19"/>
      <c r="D26" s="2">
        <v>2</v>
      </c>
      <c r="E26" s="2">
        <v>3</v>
      </c>
      <c r="F26" s="2">
        <v>3</v>
      </c>
      <c r="G26" s="2">
        <v>2</v>
      </c>
      <c r="H26" s="2">
        <v>3</v>
      </c>
      <c r="I26" s="2">
        <v>3</v>
      </c>
      <c r="J26" s="11">
        <f t="shared" si="3"/>
        <v>16</v>
      </c>
      <c r="K26" s="12">
        <f t="shared" si="4"/>
        <v>2.6666666666666665</v>
      </c>
      <c r="L26" s="16" t="str">
        <f t="shared" si="0"/>
        <v>ІІІ ур</v>
      </c>
      <c r="M26" s="2">
        <v>3</v>
      </c>
      <c r="N26" s="2">
        <v>3</v>
      </c>
      <c r="O26" s="2">
        <v>2</v>
      </c>
      <c r="P26" s="2">
        <v>3</v>
      </c>
      <c r="Q26" s="11">
        <f t="shared" si="5"/>
        <v>11</v>
      </c>
      <c r="R26" s="12">
        <f t="shared" si="6"/>
        <v>2.75</v>
      </c>
      <c r="S26" s="16" t="str">
        <f t="shared" si="1"/>
        <v>ІІІ ур</v>
      </c>
      <c r="T26" s="9">
        <f t="shared" si="7"/>
        <v>27</v>
      </c>
      <c r="U26" s="10">
        <f t="shared" si="8"/>
        <v>2.7</v>
      </c>
      <c r="V26" s="16" t="str">
        <f t="shared" si="2"/>
        <v>ІІІ ур</v>
      </c>
    </row>
    <row r="27" spans="2:22" ht="16.5" thickBot="1" x14ac:dyDescent="0.3">
      <c r="B27" s="2">
        <v>19</v>
      </c>
      <c r="C27" s="19"/>
      <c r="D27" s="2">
        <v>2</v>
      </c>
      <c r="E27" s="2">
        <v>3</v>
      </c>
      <c r="F27" s="2">
        <v>2</v>
      </c>
      <c r="G27" s="2">
        <v>3</v>
      </c>
      <c r="H27" s="2">
        <v>3</v>
      </c>
      <c r="I27" s="2">
        <v>3</v>
      </c>
      <c r="J27" s="11">
        <f t="shared" si="3"/>
        <v>16</v>
      </c>
      <c r="K27" s="12">
        <f t="shared" si="4"/>
        <v>2.6666666666666665</v>
      </c>
      <c r="L27" s="16" t="str">
        <f t="shared" si="0"/>
        <v>ІІІ ур</v>
      </c>
      <c r="M27" s="2">
        <v>3</v>
      </c>
      <c r="N27" s="2">
        <v>3</v>
      </c>
      <c r="O27" s="2">
        <v>3</v>
      </c>
      <c r="P27" s="2">
        <v>2</v>
      </c>
      <c r="Q27" s="11">
        <f t="shared" si="5"/>
        <v>11</v>
      </c>
      <c r="R27" s="12">
        <f t="shared" si="6"/>
        <v>2.75</v>
      </c>
      <c r="S27" s="16" t="str">
        <f t="shared" si="1"/>
        <v>ІІІ ур</v>
      </c>
      <c r="T27" s="9">
        <f t="shared" si="7"/>
        <v>27</v>
      </c>
      <c r="U27" s="10">
        <f t="shared" si="8"/>
        <v>2.7</v>
      </c>
      <c r="V27" s="16" t="str">
        <f t="shared" si="2"/>
        <v>ІІІ ур</v>
      </c>
    </row>
    <row r="28" spans="2:22" ht="16.5" thickBot="1" x14ac:dyDescent="0.3">
      <c r="B28" s="2">
        <v>20</v>
      </c>
      <c r="C28" s="19"/>
      <c r="D28" s="2">
        <v>2</v>
      </c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11">
        <f t="shared" si="3"/>
        <v>12</v>
      </c>
      <c r="K28" s="12">
        <f t="shared" si="4"/>
        <v>2</v>
      </c>
      <c r="L28" s="16" t="str">
        <f t="shared" si="0"/>
        <v>ІІ ур</v>
      </c>
      <c r="M28" s="2">
        <v>2</v>
      </c>
      <c r="N28" s="2">
        <v>2</v>
      </c>
      <c r="O28" s="2">
        <v>2</v>
      </c>
      <c r="P28" s="2">
        <v>3</v>
      </c>
      <c r="Q28" s="11">
        <f t="shared" si="5"/>
        <v>9</v>
      </c>
      <c r="R28" s="12">
        <f t="shared" si="6"/>
        <v>2.25</v>
      </c>
      <c r="S28" s="16" t="str">
        <f t="shared" si="1"/>
        <v>ІІ ур</v>
      </c>
      <c r="T28" s="9">
        <f t="shared" si="7"/>
        <v>21</v>
      </c>
      <c r="U28" s="10">
        <f t="shared" si="8"/>
        <v>2.1</v>
      </c>
      <c r="V28" s="16" t="str">
        <f t="shared" si="2"/>
        <v>ІІ ур</v>
      </c>
    </row>
    <row r="29" spans="2:22" ht="16.5" thickBot="1" x14ac:dyDescent="0.3">
      <c r="B29" s="2">
        <v>21</v>
      </c>
      <c r="C29" s="19"/>
      <c r="D29" s="2">
        <v>2</v>
      </c>
      <c r="E29" s="2">
        <v>2</v>
      </c>
      <c r="F29" s="2">
        <v>2</v>
      </c>
      <c r="G29" s="2">
        <v>3</v>
      </c>
      <c r="H29" s="2">
        <v>2</v>
      </c>
      <c r="I29" s="2">
        <v>2</v>
      </c>
      <c r="J29" s="11">
        <f t="shared" si="3"/>
        <v>13</v>
      </c>
      <c r="K29" s="12">
        <f t="shared" si="4"/>
        <v>2.1666666666666665</v>
      </c>
      <c r="L29" s="16" t="str">
        <f t="shared" si="0"/>
        <v>ІІ ур</v>
      </c>
      <c r="M29" s="2">
        <v>2</v>
      </c>
      <c r="N29" s="2">
        <v>3</v>
      </c>
      <c r="O29" s="2">
        <v>3</v>
      </c>
      <c r="P29" s="2">
        <v>3</v>
      </c>
      <c r="Q29" s="11">
        <f t="shared" si="5"/>
        <v>11</v>
      </c>
      <c r="R29" s="12">
        <f t="shared" si="6"/>
        <v>2.75</v>
      </c>
      <c r="S29" s="16" t="str">
        <f t="shared" si="1"/>
        <v>ІІІ ур</v>
      </c>
      <c r="T29" s="9">
        <f t="shared" si="7"/>
        <v>24</v>
      </c>
      <c r="U29" s="10">
        <f t="shared" si="8"/>
        <v>2.4</v>
      </c>
      <c r="V29" s="16" t="str">
        <f t="shared" si="2"/>
        <v>ІІ ур</v>
      </c>
    </row>
    <row r="30" spans="2:22" ht="16.5" thickBot="1" x14ac:dyDescent="0.3">
      <c r="B30" s="2">
        <v>22</v>
      </c>
      <c r="C30" s="19"/>
      <c r="D30" s="2">
        <v>3</v>
      </c>
      <c r="E30" s="2">
        <v>2</v>
      </c>
      <c r="F30" s="2">
        <v>3</v>
      </c>
      <c r="G30" s="2">
        <v>3</v>
      </c>
      <c r="H30" s="2">
        <v>3</v>
      </c>
      <c r="I30" s="2">
        <v>2</v>
      </c>
      <c r="J30" s="11">
        <f t="shared" si="3"/>
        <v>16</v>
      </c>
      <c r="K30" s="12">
        <f t="shared" si="4"/>
        <v>2.6666666666666665</v>
      </c>
      <c r="L30" s="16" t="str">
        <f t="shared" si="0"/>
        <v>ІІІ ур</v>
      </c>
      <c r="M30" s="2">
        <v>3</v>
      </c>
      <c r="N30" s="2">
        <v>3</v>
      </c>
      <c r="O30" s="2">
        <v>3</v>
      </c>
      <c r="P30" s="2">
        <v>2</v>
      </c>
      <c r="Q30" s="11">
        <f t="shared" si="5"/>
        <v>11</v>
      </c>
      <c r="R30" s="12">
        <f t="shared" si="6"/>
        <v>2.75</v>
      </c>
      <c r="S30" s="16" t="str">
        <f t="shared" si="1"/>
        <v>ІІІ ур</v>
      </c>
      <c r="T30" s="9">
        <f t="shared" si="7"/>
        <v>27</v>
      </c>
      <c r="U30" s="10">
        <f t="shared" si="8"/>
        <v>2.7</v>
      </c>
      <c r="V30" s="16" t="str">
        <f t="shared" si="2"/>
        <v>ІІІ ур</v>
      </c>
    </row>
    <row r="31" spans="2:22" ht="16.5" thickBot="1" x14ac:dyDescent="0.3">
      <c r="B31" s="2">
        <v>23</v>
      </c>
      <c r="C31" s="19"/>
      <c r="D31" s="2">
        <v>1</v>
      </c>
      <c r="E31" s="2">
        <v>2</v>
      </c>
      <c r="F31" s="2">
        <v>1</v>
      </c>
      <c r="G31" s="2">
        <v>2</v>
      </c>
      <c r="H31" s="2">
        <v>1</v>
      </c>
      <c r="I31" s="2">
        <v>1</v>
      </c>
      <c r="J31" s="11">
        <f t="shared" si="3"/>
        <v>8</v>
      </c>
      <c r="K31" s="12">
        <f t="shared" si="4"/>
        <v>1.3333333333333333</v>
      </c>
      <c r="L31" s="16" t="str">
        <f t="shared" si="0"/>
        <v>І ур</v>
      </c>
      <c r="M31" s="2">
        <v>2</v>
      </c>
      <c r="N31" s="2">
        <v>1</v>
      </c>
      <c r="O31" s="2">
        <v>1</v>
      </c>
      <c r="P31" s="2">
        <v>1</v>
      </c>
      <c r="Q31" s="11">
        <f t="shared" si="5"/>
        <v>5</v>
      </c>
      <c r="R31" s="12">
        <f t="shared" si="6"/>
        <v>1.25</v>
      </c>
      <c r="S31" s="16" t="str">
        <f t="shared" si="1"/>
        <v>І ур</v>
      </c>
      <c r="T31" s="9">
        <f t="shared" si="7"/>
        <v>13</v>
      </c>
      <c r="U31" s="10">
        <f t="shared" si="8"/>
        <v>1.3</v>
      </c>
      <c r="V31" s="16" t="str">
        <f t="shared" si="2"/>
        <v>І ур</v>
      </c>
    </row>
    <row r="32" spans="2:22" ht="16.5" thickBot="1" x14ac:dyDescent="0.3">
      <c r="B32" s="2">
        <v>24</v>
      </c>
      <c r="C32" s="19"/>
      <c r="D32" s="2">
        <v>2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11">
        <f t="shared" si="3"/>
        <v>17</v>
      </c>
      <c r="K32" s="12">
        <f t="shared" si="4"/>
        <v>2.8333333333333335</v>
      </c>
      <c r="L32" s="16" t="str">
        <f t="shared" si="0"/>
        <v>ІІІ ур</v>
      </c>
      <c r="M32" s="2">
        <v>2</v>
      </c>
      <c r="N32" s="2">
        <v>3</v>
      </c>
      <c r="O32" s="2">
        <v>3</v>
      </c>
      <c r="P32" s="2">
        <v>3</v>
      </c>
      <c r="Q32" s="11">
        <f t="shared" si="5"/>
        <v>11</v>
      </c>
      <c r="R32" s="12">
        <f t="shared" si="6"/>
        <v>2.75</v>
      </c>
      <c r="S32" s="16" t="str">
        <f t="shared" si="1"/>
        <v>ІІІ ур</v>
      </c>
      <c r="T32" s="9">
        <f t="shared" si="7"/>
        <v>28</v>
      </c>
      <c r="U32" s="10">
        <f t="shared" si="8"/>
        <v>2.8</v>
      </c>
      <c r="V32" s="16" t="str">
        <f t="shared" si="2"/>
        <v>ІІІ ур</v>
      </c>
    </row>
    <row r="33" spans="2:22" ht="16.5" thickBot="1" x14ac:dyDescent="0.3">
      <c r="B33" s="2">
        <v>25</v>
      </c>
      <c r="C33" s="19"/>
      <c r="D33" s="2">
        <v>3</v>
      </c>
      <c r="E33" s="2">
        <v>3</v>
      </c>
      <c r="F33" s="2">
        <v>3</v>
      </c>
      <c r="G33" s="2">
        <v>3</v>
      </c>
      <c r="H33" s="2">
        <v>2</v>
      </c>
      <c r="I33" s="2">
        <v>3</v>
      </c>
      <c r="J33" s="11">
        <f t="shared" si="3"/>
        <v>17</v>
      </c>
      <c r="K33" s="12">
        <f t="shared" si="4"/>
        <v>2.8333333333333335</v>
      </c>
      <c r="L33" s="16" t="str">
        <f t="shared" si="0"/>
        <v>ІІІ ур</v>
      </c>
      <c r="M33" s="2">
        <v>2</v>
      </c>
      <c r="N33" s="2">
        <v>3</v>
      </c>
      <c r="O33" s="2">
        <v>2</v>
      </c>
      <c r="P33" s="2">
        <v>3</v>
      </c>
      <c r="Q33" s="11">
        <f t="shared" si="5"/>
        <v>10</v>
      </c>
      <c r="R33" s="12">
        <f t="shared" si="6"/>
        <v>2.5</v>
      </c>
      <c r="S33" s="16" t="str">
        <f t="shared" si="1"/>
        <v>ІІ ур</v>
      </c>
      <c r="T33" s="9">
        <f t="shared" si="7"/>
        <v>27</v>
      </c>
      <c r="U33" s="10">
        <f t="shared" si="8"/>
        <v>2.7</v>
      </c>
      <c r="V33" s="16" t="str">
        <f t="shared" si="2"/>
        <v>ІІІ ур</v>
      </c>
    </row>
    <row r="34" spans="2:22" ht="16.5" thickBot="1" x14ac:dyDescent="0.3">
      <c r="B34" s="2">
        <v>26</v>
      </c>
      <c r="C34" s="20"/>
      <c r="D34" s="2">
        <v>2</v>
      </c>
      <c r="E34" s="2">
        <v>1</v>
      </c>
      <c r="F34" s="2">
        <v>2</v>
      </c>
      <c r="G34" s="2">
        <v>2</v>
      </c>
      <c r="H34" s="2">
        <v>1</v>
      </c>
      <c r="I34" s="2">
        <v>1</v>
      </c>
      <c r="J34" s="11">
        <f t="shared" si="3"/>
        <v>9</v>
      </c>
      <c r="K34" s="12">
        <f t="shared" si="4"/>
        <v>1.5</v>
      </c>
      <c r="L34" s="16" t="str">
        <f t="shared" si="0"/>
        <v>І ур</v>
      </c>
      <c r="M34" s="2">
        <v>1</v>
      </c>
      <c r="N34" s="2">
        <v>2</v>
      </c>
      <c r="O34" s="2">
        <v>1</v>
      </c>
      <c r="P34" s="2">
        <v>2</v>
      </c>
      <c r="Q34" s="11">
        <f t="shared" si="5"/>
        <v>6</v>
      </c>
      <c r="R34" s="12">
        <f t="shared" si="6"/>
        <v>1.5</v>
      </c>
      <c r="S34" s="16" t="str">
        <f t="shared" si="1"/>
        <v>І ур</v>
      </c>
      <c r="T34" s="9">
        <f t="shared" si="7"/>
        <v>15</v>
      </c>
      <c r="U34" s="10">
        <f t="shared" si="8"/>
        <v>1.5</v>
      </c>
      <c r="V34" s="16" t="str">
        <f t="shared" si="2"/>
        <v>І ур</v>
      </c>
    </row>
    <row r="35" spans="2:22" ht="15.75" x14ac:dyDescent="0.25">
      <c r="B35" s="21">
        <v>27</v>
      </c>
      <c r="C35" s="22"/>
      <c r="D35" s="23">
        <v>2</v>
      </c>
      <c r="E35" s="24">
        <v>2</v>
      </c>
      <c r="F35" s="24">
        <v>2</v>
      </c>
      <c r="G35" s="24">
        <v>2</v>
      </c>
      <c r="H35" s="24">
        <v>2</v>
      </c>
      <c r="I35" s="24">
        <v>2</v>
      </c>
      <c r="J35" s="25">
        <f t="shared" si="3"/>
        <v>12</v>
      </c>
      <c r="K35" s="12">
        <f t="shared" si="4"/>
        <v>2</v>
      </c>
      <c r="L35" s="16" t="str">
        <f t="shared" si="0"/>
        <v>ІІ ур</v>
      </c>
      <c r="M35" s="23">
        <v>1</v>
      </c>
      <c r="N35" s="24">
        <v>2</v>
      </c>
      <c r="O35" s="24">
        <v>2</v>
      </c>
      <c r="P35" s="24">
        <v>2</v>
      </c>
      <c r="Q35" s="25">
        <f t="shared" si="5"/>
        <v>7</v>
      </c>
      <c r="R35" s="12">
        <f t="shared" si="6"/>
        <v>1.75</v>
      </c>
      <c r="S35" s="16" t="str">
        <f t="shared" si="1"/>
        <v>ІІ ур</v>
      </c>
      <c r="T35" s="9">
        <f t="shared" si="7"/>
        <v>19</v>
      </c>
      <c r="U35" s="10">
        <f t="shared" si="8"/>
        <v>1.9</v>
      </c>
      <c r="V35" s="16" t="str">
        <f t="shared" si="2"/>
        <v>ІІ ур</v>
      </c>
    </row>
    <row r="36" spans="2:22" ht="15.75" x14ac:dyDescent="0.25">
      <c r="B36" s="21">
        <v>28</v>
      </c>
      <c r="C36" s="22"/>
      <c r="D36" s="23">
        <v>2</v>
      </c>
      <c r="E36" s="24">
        <v>2</v>
      </c>
      <c r="F36" s="24">
        <v>2</v>
      </c>
      <c r="G36" s="24">
        <v>2</v>
      </c>
      <c r="H36" s="24">
        <v>2</v>
      </c>
      <c r="I36" s="24">
        <v>2</v>
      </c>
      <c r="J36" s="25">
        <f t="shared" si="3"/>
        <v>12</v>
      </c>
      <c r="K36" s="12">
        <f t="shared" si="4"/>
        <v>2</v>
      </c>
      <c r="L36" s="16" t="str">
        <f t="shared" si="0"/>
        <v>ІІ ур</v>
      </c>
      <c r="M36" s="23">
        <v>2</v>
      </c>
      <c r="N36" s="24">
        <v>2</v>
      </c>
      <c r="O36" s="24">
        <v>2</v>
      </c>
      <c r="P36" s="24">
        <v>2</v>
      </c>
      <c r="Q36" s="25">
        <f t="shared" si="5"/>
        <v>8</v>
      </c>
      <c r="R36" s="12">
        <f t="shared" si="6"/>
        <v>2</v>
      </c>
      <c r="S36" s="16" t="str">
        <f t="shared" si="1"/>
        <v>ІІ ур</v>
      </c>
      <c r="T36" s="9">
        <f t="shared" si="7"/>
        <v>20</v>
      </c>
      <c r="U36" s="10">
        <f t="shared" si="8"/>
        <v>2</v>
      </c>
      <c r="V36" s="16" t="str">
        <f t="shared" si="2"/>
        <v>ІІ ур</v>
      </c>
    </row>
    <row r="37" spans="2:22" x14ac:dyDescent="0.25">
      <c r="B37" s="34"/>
      <c r="C37" s="34"/>
      <c r="D37" s="31"/>
      <c r="E37" s="32"/>
      <c r="F37" s="32"/>
      <c r="G37" s="32"/>
      <c r="H37" s="32"/>
      <c r="I37" s="32"/>
      <c r="J37" s="33"/>
      <c r="K37" s="2" t="s">
        <v>24</v>
      </c>
      <c r="L37" s="14" t="s">
        <v>1</v>
      </c>
      <c r="M37" s="31"/>
      <c r="N37" s="32"/>
      <c r="O37" s="32"/>
      <c r="P37" s="32"/>
      <c r="Q37" s="33"/>
      <c r="R37" s="2" t="s">
        <v>24</v>
      </c>
      <c r="S37" s="14" t="s">
        <v>1</v>
      </c>
      <c r="T37" s="3"/>
      <c r="U37" s="3"/>
      <c r="V37" s="3"/>
    </row>
    <row r="38" spans="2:22" x14ac:dyDescent="0.25">
      <c r="B38" s="35"/>
      <c r="C38" s="35"/>
      <c r="D38" s="31" t="s">
        <v>16</v>
      </c>
      <c r="E38" s="32"/>
      <c r="F38" s="32"/>
      <c r="G38" s="32"/>
      <c r="H38" s="32"/>
      <c r="I38" s="32"/>
      <c r="J38" s="33"/>
      <c r="K38" s="13">
        <f>COUNTA(C9:C36)</f>
        <v>0</v>
      </c>
      <c r="L38" s="13">
        <v>100</v>
      </c>
      <c r="M38" s="31" t="s">
        <v>16</v>
      </c>
      <c r="N38" s="32"/>
      <c r="O38" s="32"/>
      <c r="P38" s="32"/>
      <c r="Q38" s="33"/>
      <c r="R38" s="13">
        <f>COUNTA(C9:C36)</f>
        <v>0</v>
      </c>
      <c r="S38" s="13">
        <v>100</v>
      </c>
      <c r="T38" s="3"/>
      <c r="U38" s="3"/>
      <c r="V38" s="3"/>
    </row>
    <row r="39" spans="2:22" x14ac:dyDescent="0.25">
      <c r="B39" s="35"/>
      <c r="C39" s="35"/>
      <c r="D39" s="31" t="s">
        <v>18</v>
      </c>
      <c r="E39" s="32"/>
      <c r="F39" s="32"/>
      <c r="G39" s="32"/>
      <c r="H39" s="32"/>
      <c r="I39" s="32"/>
      <c r="J39" s="33"/>
      <c r="K39" s="6">
        <f>COUNTIF(L9:L36,"І ур")</f>
        <v>7</v>
      </c>
      <c r="L39" s="4" t="e">
        <f>(K39/K38)*100</f>
        <v>#DIV/0!</v>
      </c>
      <c r="M39" s="31" t="s">
        <v>18</v>
      </c>
      <c r="N39" s="32"/>
      <c r="O39" s="32"/>
      <c r="P39" s="32"/>
      <c r="Q39" s="33"/>
      <c r="R39" s="6">
        <f>COUNTIF(S9:S36,"І ур")</f>
        <v>7</v>
      </c>
      <c r="S39" s="4" t="e">
        <f>(R39/R38)*100</f>
        <v>#DIV/0!</v>
      </c>
      <c r="T39" s="3"/>
      <c r="U39" s="3"/>
      <c r="V39" s="3"/>
    </row>
    <row r="40" spans="2:22" x14ac:dyDescent="0.25">
      <c r="B40" s="35"/>
      <c r="C40" s="35"/>
      <c r="D40" s="31" t="s">
        <v>19</v>
      </c>
      <c r="E40" s="32"/>
      <c r="F40" s="32"/>
      <c r="G40" s="32"/>
      <c r="H40" s="32"/>
      <c r="I40" s="32"/>
      <c r="J40" s="33"/>
      <c r="K40" s="6">
        <f>COUNTIF(L9:L36,"ІІ ур")</f>
        <v>11</v>
      </c>
      <c r="L40" s="4" t="e">
        <f>(K40/K38)*100</f>
        <v>#DIV/0!</v>
      </c>
      <c r="M40" s="31" t="s">
        <v>19</v>
      </c>
      <c r="N40" s="32"/>
      <c r="O40" s="32"/>
      <c r="P40" s="32"/>
      <c r="Q40" s="33"/>
      <c r="R40" s="6">
        <f>COUNTIF(S9:S36,"ІІ ур")</f>
        <v>11</v>
      </c>
      <c r="S40" s="4" t="e">
        <f>(R40/R38)*100</f>
        <v>#DIV/0!</v>
      </c>
      <c r="T40" s="3"/>
      <c r="U40" s="3"/>
      <c r="V40" s="3"/>
    </row>
    <row r="41" spans="2:22" x14ac:dyDescent="0.25">
      <c r="B41" s="35"/>
      <c r="C41" s="35"/>
      <c r="D41" s="31" t="s">
        <v>20</v>
      </c>
      <c r="E41" s="32"/>
      <c r="F41" s="32"/>
      <c r="G41" s="32"/>
      <c r="H41" s="32"/>
      <c r="I41" s="32"/>
      <c r="J41" s="33"/>
      <c r="K41" s="6">
        <f>COUNTIF(L9:L36,"ІІІ ур")</f>
        <v>10</v>
      </c>
      <c r="L41" s="4" t="e">
        <f>(K41/K38)*100</f>
        <v>#DIV/0!</v>
      </c>
      <c r="M41" s="31" t="s">
        <v>20</v>
      </c>
      <c r="N41" s="32"/>
      <c r="O41" s="32"/>
      <c r="P41" s="32"/>
      <c r="Q41" s="33"/>
      <c r="R41" s="6">
        <f>COUNTIF(S9:S36,"ІІІ ур")</f>
        <v>10</v>
      </c>
      <c r="S41" s="4" t="e">
        <f>(R41/R38)*100</f>
        <v>#DIV/0!</v>
      </c>
      <c r="T41" s="8"/>
      <c r="U41" s="8"/>
      <c r="V41" s="8"/>
    </row>
    <row r="42" spans="2:22" x14ac:dyDescent="0.25">
      <c r="B42" s="35"/>
      <c r="C42" s="35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17" t="s">
        <v>24</v>
      </c>
      <c r="V42" s="1" t="s">
        <v>1</v>
      </c>
    </row>
    <row r="43" spans="2:22" x14ac:dyDescent="0.25">
      <c r="B43" s="35"/>
      <c r="C43" s="35"/>
      <c r="D43" s="38" t="s">
        <v>17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13">
        <f>COUNTA(C9:C36)</f>
        <v>0</v>
      </c>
      <c r="V43" s="13">
        <v>100</v>
      </c>
    </row>
    <row r="44" spans="2:22" x14ac:dyDescent="0.25">
      <c r="B44" s="35"/>
      <c r="C44" s="35"/>
      <c r="D44" s="52" t="s">
        <v>21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4"/>
      <c r="U44" s="6">
        <f>COUNTIF(V9:V36,"І ур")</f>
        <v>4</v>
      </c>
      <c r="V44" s="4" t="e">
        <f>(U44/U43)*100</f>
        <v>#DIV/0!</v>
      </c>
    </row>
    <row r="45" spans="2:22" x14ac:dyDescent="0.25">
      <c r="B45" s="35"/>
      <c r="C45" s="35"/>
      <c r="D45" s="52" t="s">
        <v>22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4"/>
      <c r="U45" s="6">
        <f>COUNTIF(V9:V36,"ІІ ур")</f>
        <v>14</v>
      </c>
      <c r="V45" s="4" t="e">
        <f>(U45/U43)*100</f>
        <v>#DIV/0!</v>
      </c>
    </row>
    <row r="46" spans="2:22" x14ac:dyDescent="0.25">
      <c r="B46" s="36"/>
      <c r="C46" s="36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4"/>
      <c r="U46" s="6">
        <f>COUNTIF(V9:V36,"ІІІ ур")</f>
        <v>10</v>
      </c>
      <c r="V46" s="4" t="e">
        <f>(U46/U43)*100</f>
        <v>#DIV/0!</v>
      </c>
    </row>
    <row r="98" spans="10:11" x14ac:dyDescent="0.25">
      <c r="J98" s="7">
        <v>1</v>
      </c>
      <c r="K98" s="7" t="s">
        <v>2</v>
      </c>
    </row>
    <row r="99" spans="10:11" x14ac:dyDescent="0.25">
      <c r="J99" s="7">
        <v>1.6</v>
      </c>
      <c r="K99" s="7" t="s">
        <v>3</v>
      </c>
    </row>
    <row r="100" spans="10:11" x14ac:dyDescent="0.25">
      <c r="J100" s="7">
        <v>2.6</v>
      </c>
      <c r="K100" s="7" t="s">
        <v>4</v>
      </c>
    </row>
  </sheetData>
  <autoFilter ref="V1:V48"/>
  <mergeCells count="34">
    <mergeCell ref="B37:B46"/>
    <mergeCell ref="C37:C46"/>
    <mergeCell ref="D37:J37"/>
    <mergeCell ref="M37:Q37"/>
    <mergeCell ref="M38:Q38"/>
    <mergeCell ref="D38:J38"/>
    <mergeCell ref="D39:J39"/>
    <mergeCell ref="D40:J40"/>
    <mergeCell ref="D41:J41"/>
    <mergeCell ref="M39:Q39"/>
    <mergeCell ref="M40:Q40"/>
    <mergeCell ref="M41:Q41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V7:V8"/>
    <mergeCell ref="D42:T42"/>
    <mergeCell ref="D44:T44"/>
    <mergeCell ref="D45:T45"/>
    <mergeCell ref="D46:T46"/>
    <mergeCell ref="D43:T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0"/>
  <sheetViews>
    <sheetView zoomScale="89" zoomScaleNormal="89" workbookViewId="0">
      <selection activeCell="A4" sqref="A4:X4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9" width="9.140625" customWidth="1"/>
    <col min="10" max="10" width="7.7109375" customWidth="1"/>
    <col min="11" max="12" width="4" customWidth="1"/>
    <col min="13" max="13" width="9.85546875" customWidth="1"/>
    <col min="14" max="14" width="11.140625" customWidth="1"/>
    <col min="15" max="15" width="8.42578125" customWidth="1"/>
    <col min="16" max="16" width="9.5703125" customWidth="1"/>
    <col min="17" max="17" width="12.28515625" customWidth="1"/>
    <col min="18" max="19" width="4" customWidth="1"/>
    <col min="20" max="20" width="10.140625" customWidth="1"/>
    <col min="21" max="21" width="4.85546875" customWidth="1"/>
    <col min="23" max="23" width="11" customWidth="1"/>
  </cols>
  <sheetData>
    <row r="2" spans="1:24" x14ac:dyDescent="0.2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x14ac:dyDescent="0.2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25">
      <c r="A4" s="41" t="s">
        <v>81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6" spans="1:24" x14ac:dyDescent="0.25">
      <c r="B6" s="42" t="s">
        <v>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4" ht="42" customHeight="1" x14ac:dyDescent="0.25">
      <c r="B7" s="43" t="s">
        <v>0</v>
      </c>
      <c r="C7" s="43" t="s">
        <v>10</v>
      </c>
      <c r="D7" s="56" t="s">
        <v>14</v>
      </c>
      <c r="E7" s="57"/>
      <c r="F7" s="57"/>
      <c r="G7" s="57"/>
      <c r="H7" s="57"/>
      <c r="I7" s="57"/>
      <c r="J7" s="58"/>
      <c r="K7" s="47" t="s">
        <v>11</v>
      </c>
      <c r="L7" s="49" t="s">
        <v>12</v>
      </c>
      <c r="M7" s="51" t="s">
        <v>13</v>
      </c>
      <c r="N7" s="59" t="s">
        <v>15</v>
      </c>
      <c r="O7" s="60"/>
      <c r="P7" s="60"/>
      <c r="Q7" s="61"/>
      <c r="R7" s="47" t="s">
        <v>11</v>
      </c>
      <c r="S7" s="49" t="s">
        <v>12</v>
      </c>
      <c r="T7" s="51" t="s">
        <v>13</v>
      </c>
      <c r="U7" s="47" t="s">
        <v>11</v>
      </c>
      <c r="V7" s="49" t="s">
        <v>12</v>
      </c>
      <c r="W7" s="51" t="s">
        <v>13</v>
      </c>
    </row>
    <row r="8" spans="1:24" ht="225" customHeight="1" thickBot="1" x14ac:dyDescent="0.3">
      <c r="B8" s="43"/>
      <c r="C8" s="43"/>
      <c r="D8" s="15" t="s">
        <v>41</v>
      </c>
      <c r="E8" s="15" t="s">
        <v>42</v>
      </c>
      <c r="F8" s="15" t="s">
        <v>43</v>
      </c>
      <c r="G8" s="15" t="s">
        <v>44</v>
      </c>
      <c r="H8" s="15" t="s">
        <v>45</v>
      </c>
      <c r="I8" s="15" t="s">
        <v>46</v>
      </c>
      <c r="J8" s="15" t="s">
        <v>47</v>
      </c>
      <c r="K8" s="48"/>
      <c r="L8" s="50"/>
      <c r="M8" s="51"/>
      <c r="N8" s="15" t="s">
        <v>48</v>
      </c>
      <c r="O8" s="15" t="s">
        <v>49</v>
      </c>
      <c r="P8" s="15" t="s">
        <v>50</v>
      </c>
      <c r="Q8" s="15" t="s">
        <v>51</v>
      </c>
      <c r="R8" s="48"/>
      <c r="S8" s="50"/>
      <c r="T8" s="51"/>
      <c r="U8" s="48"/>
      <c r="V8" s="50"/>
      <c r="W8" s="51"/>
    </row>
    <row r="9" spans="1:24" ht="16.5" thickBot="1" x14ac:dyDescent="0.3">
      <c r="B9" s="2">
        <v>1</v>
      </c>
      <c r="C9" s="18"/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11">
        <f>SUM(D9:J9)</f>
        <v>21</v>
      </c>
      <c r="L9" s="12">
        <f>AVERAGE(D9:J9)</f>
        <v>3</v>
      </c>
      <c r="M9" s="16" t="str">
        <f t="shared" ref="M9:M35" si="0">IF(D9="","",VLOOKUP(L9,$K$98:$L$100,2,TRUE))</f>
        <v>ІІІ ур</v>
      </c>
      <c r="N9" s="2">
        <v>3</v>
      </c>
      <c r="O9" s="2">
        <v>3</v>
      </c>
      <c r="P9" s="2">
        <v>3</v>
      </c>
      <c r="Q9" s="2">
        <v>3</v>
      </c>
      <c r="R9" s="11">
        <f>SUM(N9:Q9)</f>
        <v>12</v>
      </c>
      <c r="S9" s="12">
        <f>AVERAGE(N9:Q9)</f>
        <v>3</v>
      </c>
      <c r="T9" s="16" t="str">
        <f t="shared" ref="T9:T35" si="1">IF(L9="","",VLOOKUP(S9,$K$98:$L$100,2,TRUE))</f>
        <v>ІІІ ур</v>
      </c>
      <c r="U9" s="9">
        <f>K9+R9</f>
        <v>33</v>
      </c>
      <c r="V9" s="10">
        <f>U9/11</f>
        <v>3</v>
      </c>
      <c r="W9" s="16" t="str">
        <f t="shared" ref="W9:W35" si="2">IF(O9="","",VLOOKUP(V9,$K$98:$L$100,2,TRUE))</f>
        <v>ІІІ ур</v>
      </c>
    </row>
    <row r="10" spans="1:24" ht="16.5" thickBot="1" x14ac:dyDescent="0.3">
      <c r="B10" s="2">
        <v>2</v>
      </c>
      <c r="C10" s="19"/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3</v>
      </c>
      <c r="J10" s="2">
        <v>3</v>
      </c>
      <c r="K10" s="11">
        <f t="shared" ref="K10:K35" si="3">SUM(D10:J10)</f>
        <v>21</v>
      </c>
      <c r="L10" s="12">
        <f t="shared" ref="L10:L35" si="4">AVERAGE(D10:J10)</f>
        <v>3</v>
      </c>
      <c r="M10" s="16" t="str">
        <f t="shared" si="0"/>
        <v>ІІІ ур</v>
      </c>
      <c r="N10" s="2">
        <v>3</v>
      </c>
      <c r="O10" s="2">
        <v>3</v>
      </c>
      <c r="P10" s="2">
        <v>3</v>
      </c>
      <c r="Q10" s="2">
        <v>3</v>
      </c>
      <c r="R10" s="11">
        <f t="shared" ref="R10:R35" si="5">SUM(N10:Q10)</f>
        <v>12</v>
      </c>
      <c r="S10" s="12">
        <f t="shared" ref="S10:S35" si="6">AVERAGE(N10:Q10)</f>
        <v>3</v>
      </c>
      <c r="T10" s="16" t="str">
        <f t="shared" si="1"/>
        <v>ІІІ ур</v>
      </c>
      <c r="U10" s="9">
        <f t="shared" ref="U10:U35" si="7">K10+R10</f>
        <v>33</v>
      </c>
      <c r="V10" s="10">
        <f t="shared" ref="V10:V35" si="8">U10/11</f>
        <v>3</v>
      </c>
      <c r="W10" s="16" t="str">
        <f t="shared" si="2"/>
        <v>ІІІ ур</v>
      </c>
    </row>
    <row r="11" spans="1:24" ht="16.5" thickBot="1" x14ac:dyDescent="0.3">
      <c r="B11" s="2">
        <v>3</v>
      </c>
      <c r="C11" s="19"/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11">
        <f t="shared" si="3"/>
        <v>14</v>
      </c>
      <c r="L11" s="12">
        <f t="shared" si="4"/>
        <v>2</v>
      </c>
      <c r="M11" s="16" t="str">
        <f t="shared" si="0"/>
        <v>ІІ ур</v>
      </c>
      <c r="N11" s="2">
        <v>2</v>
      </c>
      <c r="O11" s="2">
        <v>2</v>
      </c>
      <c r="P11" s="2">
        <v>2</v>
      </c>
      <c r="Q11" s="2">
        <v>2</v>
      </c>
      <c r="R11" s="11">
        <f t="shared" si="5"/>
        <v>8</v>
      </c>
      <c r="S11" s="12">
        <f t="shared" si="6"/>
        <v>2</v>
      </c>
      <c r="T11" s="16" t="str">
        <f t="shared" si="1"/>
        <v>ІІ ур</v>
      </c>
      <c r="U11" s="9">
        <f t="shared" si="7"/>
        <v>22</v>
      </c>
      <c r="V11" s="10">
        <f t="shared" si="8"/>
        <v>2</v>
      </c>
      <c r="W11" s="16" t="str">
        <f t="shared" si="2"/>
        <v>ІІ ур</v>
      </c>
    </row>
    <row r="12" spans="1:24" ht="16.5" thickBot="1" x14ac:dyDescent="0.3">
      <c r="B12" s="2">
        <v>4</v>
      </c>
      <c r="C12" s="19"/>
      <c r="D12" s="2">
        <v>3</v>
      </c>
      <c r="E12" s="2">
        <v>3</v>
      </c>
      <c r="F12" s="2">
        <v>2</v>
      </c>
      <c r="G12" s="2">
        <v>3</v>
      </c>
      <c r="H12" s="2">
        <v>2</v>
      </c>
      <c r="I12" s="2">
        <v>3</v>
      </c>
      <c r="J12" s="2">
        <v>3</v>
      </c>
      <c r="K12" s="11">
        <f t="shared" si="3"/>
        <v>19</v>
      </c>
      <c r="L12" s="12">
        <f t="shared" si="4"/>
        <v>2.7142857142857144</v>
      </c>
      <c r="M12" s="16" t="str">
        <f t="shared" si="0"/>
        <v>ІІІ ур</v>
      </c>
      <c r="N12" s="2">
        <v>3</v>
      </c>
      <c r="O12" s="2">
        <v>3</v>
      </c>
      <c r="P12" s="2">
        <v>3</v>
      </c>
      <c r="Q12" s="2">
        <v>3</v>
      </c>
      <c r="R12" s="11">
        <f t="shared" si="5"/>
        <v>12</v>
      </c>
      <c r="S12" s="12">
        <f t="shared" si="6"/>
        <v>3</v>
      </c>
      <c r="T12" s="16" t="str">
        <f t="shared" si="1"/>
        <v>ІІІ ур</v>
      </c>
      <c r="U12" s="9">
        <f t="shared" si="7"/>
        <v>31</v>
      </c>
      <c r="V12" s="10">
        <f t="shared" si="8"/>
        <v>2.8181818181818183</v>
      </c>
      <c r="W12" s="16" t="str">
        <f t="shared" si="2"/>
        <v>ІІІ ур</v>
      </c>
    </row>
    <row r="13" spans="1:24" ht="16.5" thickBot="1" x14ac:dyDescent="0.3">
      <c r="B13" s="2">
        <v>5</v>
      </c>
      <c r="C13" s="19"/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11">
        <f t="shared" si="3"/>
        <v>21</v>
      </c>
      <c r="L13" s="12">
        <f t="shared" si="4"/>
        <v>3</v>
      </c>
      <c r="M13" s="16" t="str">
        <f t="shared" si="0"/>
        <v>ІІІ ур</v>
      </c>
      <c r="N13" s="2">
        <v>3</v>
      </c>
      <c r="O13" s="2">
        <v>3</v>
      </c>
      <c r="P13" s="2">
        <v>3</v>
      </c>
      <c r="Q13" s="2">
        <v>3</v>
      </c>
      <c r="R13" s="11">
        <f t="shared" si="5"/>
        <v>12</v>
      </c>
      <c r="S13" s="12">
        <f t="shared" si="6"/>
        <v>3</v>
      </c>
      <c r="T13" s="16" t="str">
        <f t="shared" si="1"/>
        <v>ІІІ ур</v>
      </c>
      <c r="U13" s="9">
        <f t="shared" si="7"/>
        <v>33</v>
      </c>
      <c r="V13" s="10">
        <f t="shared" si="8"/>
        <v>3</v>
      </c>
      <c r="W13" s="16" t="str">
        <f t="shared" si="2"/>
        <v>ІІІ ур</v>
      </c>
    </row>
    <row r="14" spans="1:24" ht="16.5" thickBot="1" x14ac:dyDescent="0.3">
      <c r="B14" s="2">
        <v>6</v>
      </c>
      <c r="C14" s="19"/>
      <c r="D14" s="2">
        <v>2</v>
      </c>
      <c r="E14" s="2">
        <v>3</v>
      </c>
      <c r="F14" s="2">
        <v>3</v>
      </c>
      <c r="G14" s="2">
        <v>2</v>
      </c>
      <c r="H14" s="2">
        <v>3</v>
      </c>
      <c r="I14" s="2">
        <v>3</v>
      </c>
      <c r="J14" s="2">
        <v>3</v>
      </c>
      <c r="K14" s="11">
        <f t="shared" si="3"/>
        <v>19</v>
      </c>
      <c r="L14" s="12">
        <f t="shared" si="4"/>
        <v>2.7142857142857144</v>
      </c>
      <c r="M14" s="16" t="str">
        <f t="shared" si="0"/>
        <v>ІІІ ур</v>
      </c>
      <c r="N14" s="2">
        <v>3</v>
      </c>
      <c r="O14" s="2">
        <v>3</v>
      </c>
      <c r="P14" s="2">
        <v>3</v>
      </c>
      <c r="Q14" s="2">
        <v>3</v>
      </c>
      <c r="R14" s="11">
        <f t="shared" si="5"/>
        <v>12</v>
      </c>
      <c r="S14" s="12">
        <f t="shared" si="6"/>
        <v>3</v>
      </c>
      <c r="T14" s="16" t="str">
        <f t="shared" si="1"/>
        <v>ІІІ ур</v>
      </c>
      <c r="U14" s="9">
        <f t="shared" si="7"/>
        <v>31</v>
      </c>
      <c r="V14" s="10">
        <f t="shared" si="8"/>
        <v>2.8181818181818183</v>
      </c>
      <c r="W14" s="16" t="str">
        <f t="shared" si="2"/>
        <v>ІІІ ур</v>
      </c>
    </row>
    <row r="15" spans="1:24" ht="16.5" thickBot="1" x14ac:dyDescent="0.3">
      <c r="B15" s="2">
        <v>7</v>
      </c>
      <c r="C15" s="19"/>
      <c r="D15" s="2">
        <v>3</v>
      </c>
      <c r="E15" s="2">
        <v>3</v>
      </c>
      <c r="F15" s="2">
        <v>3</v>
      </c>
      <c r="G15" s="2">
        <v>2</v>
      </c>
      <c r="H15" s="2">
        <v>3</v>
      </c>
      <c r="I15" s="2">
        <v>3</v>
      </c>
      <c r="J15" s="2">
        <v>2</v>
      </c>
      <c r="K15" s="11">
        <f t="shared" si="3"/>
        <v>19</v>
      </c>
      <c r="L15" s="12">
        <f t="shared" si="4"/>
        <v>2.7142857142857144</v>
      </c>
      <c r="M15" s="16" t="str">
        <f t="shared" si="0"/>
        <v>ІІІ ур</v>
      </c>
      <c r="N15" s="2">
        <v>3</v>
      </c>
      <c r="O15" s="2">
        <v>3</v>
      </c>
      <c r="P15" s="2">
        <v>3</v>
      </c>
      <c r="Q15" s="2">
        <v>3</v>
      </c>
      <c r="R15" s="11">
        <f t="shared" si="5"/>
        <v>12</v>
      </c>
      <c r="S15" s="12">
        <f t="shared" si="6"/>
        <v>3</v>
      </c>
      <c r="T15" s="16" t="str">
        <f t="shared" si="1"/>
        <v>ІІІ ур</v>
      </c>
      <c r="U15" s="9">
        <f t="shared" si="7"/>
        <v>31</v>
      </c>
      <c r="V15" s="10">
        <f t="shared" si="8"/>
        <v>2.8181818181818183</v>
      </c>
      <c r="W15" s="16" t="str">
        <f t="shared" si="2"/>
        <v>ІІІ ур</v>
      </c>
    </row>
    <row r="16" spans="1:24" ht="16.5" thickBot="1" x14ac:dyDescent="0.3">
      <c r="B16" s="2">
        <v>8</v>
      </c>
      <c r="C16" s="19"/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11">
        <f t="shared" si="3"/>
        <v>21</v>
      </c>
      <c r="L16" s="12">
        <f t="shared" si="4"/>
        <v>3</v>
      </c>
      <c r="M16" s="16" t="str">
        <f t="shared" si="0"/>
        <v>ІІІ ур</v>
      </c>
      <c r="N16" s="2">
        <v>3</v>
      </c>
      <c r="O16" s="2">
        <v>3</v>
      </c>
      <c r="P16" s="2">
        <v>3</v>
      </c>
      <c r="Q16" s="2">
        <v>3</v>
      </c>
      <c r="R16" s="11">
        <f t="shared" si="5"/>
        <v>12</v>
      </c>
      <c r="S16" s="12">
        <f t="shared" si="6"/>
        <v>3</v>
      </c>
      <c r="T16" s="16" t="str">
        <f t="shared" si="1"/>
        <v>ІІІ ур</v>
      </c>
      <c r="U16" s="9">
        <f t="shared" si="7"/>
        <v>33</v>
      </c>
      <c r="V16" s="10">
        <f t="shared" si="8"/>
        <v>3</v>
      </c>
      <c r="W16" s="16" t="str">
        <f t="shared" si="2"/>
        <v>ІІІ ур</v>
      </c>
    </row>
    <row r="17" spans="2:23" ht="16.5" thickBot="1" x14ac:dyDescent="0.3">
      <c r="B17" s="2">
        <v>9</v>
      </c>
      <c r="C17" s="19"/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11">
        <f t="shared" si="3"/>
        <v>14</v>
      </c>
      <c r="L17" s="12">
        <f t="shared" si="4"/>
        <v>2</v>
      </c>
      <c r="M17" s="16" t="str">
        <f t="shared" si="0"/>
        <v>ІІ ур</v>
      </c>
      <c r="N17" s="2">
        <v>2</v>
      </c>
      <c r="O17" s="2">
        <v>2</v>
      </c>
      <c r="P17" s="2">
        <v>2</v>
      </c>
      <c r="Q17" s="2">
        <v>2</v>
      </c>
      <c r="R17" s="11">
        <f t="shared" si="5"/>
        <v>8</v>
      </c>
      <c r="S17" s="12">
        <f t="shared" si="6"/>
        <v>2</v>
      </c>
      <c r="T17" s="16" t="str">
        <f t="shared" si="1"/>
        <v>ІІ ур</v>
      </c>
      <c r="U17" s="9">
        <f t="shared" si="7"/>
        <v>22</v>
      </c>
      <c r="V17" s="10">
        <f t="shared" si="8"/>
        <v>2</v>
      </c>
      <c r="W17" s="16" t="str">
        <f t="shared" si="2"/>
        <v>ІІ ур</v>
      </c>
    </row>
    <row r="18" spans="2:23" ht="16.5" thickBot="1" x14ac:dyDescent="0.3">
      <c r="B18" s="2">
        <v>10</v>
      </c>
      <c r="C18" s="19"/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3</v>
      </c>
      <c r="K18" s="11">
        <f t="shared" si="3"/>
        <v>21</v>
      </c>
      <c r="L18" s="12">
        <f t="shared" si="4"/>
        <v>3</v>
      </c>
      <c r="M18" s="16" t="str">
        <f t="shared" si="0"/>
        <v>ІІІ ур</v>
      </c>
      <c r="N18" s="2">
        <v>3</v>
      </c>
      <c r="O18" s="2">
        <v>3</v>
      </c>
      <c r="P18" s="2">
        <v>3</v>
      </c>
      <c r="Q18" s="2">
        <v>3</v>
      </c>
      <c r="R18" s="11">
        <f t="shared" si="5"/>
        <v>12</v>
      </c>
      <c r="S18" s="12">
        <f t="shared" si="6"/>
        <v>3</v>
      </c>
      <c r="T18" s="16" t="str">
        <f t="shared" si="1"/>
        <v>ІІІ ур</v>
      </c>
      <c r="U18" s="9">
        <f t="shared" si="7"/>
        <v>33</v>
      </c>
      <c r="V18" s="10">
        <f t="shared" si="8"/>
        <v>3</v>
      </c>
      <c r="W18" s="16" t="str">
        <f t="shared" si="2"/>
        <v>ІІІ ур</v>
      </c>
    </row>
    <row r="19" spans="2:23" ht="16.5" thickBot="1" x14ac:dyDescent="0.3">
      <c r="B19" s="2">
        <v>11</v>
      </c>
      <c r="C19" s="19"/>
      <c r="D19" s="2">
        <v>2</v>
      </c>
      <c r="E19" s="2">
        <v>3</v>
      </c>
      <c r="F19" s="2">
        <v>3</v>
      </c>
      <c r="G19" s="2">
        <v>3</v>
      </c>
      <c r="H19" s="2">
        <v>3</v>
      </c>
      <c r="I19" s="2">
        <v>2</v>
      </c>
      <c r="J19" s="2">
        <v>3</v>
      </c>
      <c r="K19" s="11">
        <f t="shared" si="3"/>
        <v>19</v>
      </c>
      <c r="L19" s="12">
        <f t="shared" si="4"/>
        <v>2.7142857142857144</v>
      </c>
      <c r="M19" s="16" t="str">
        <f t="shared" si="0"/>
        <v>ІІІ ур</v>
      </c>
      <c r="N19" s="2">
        <v>3</v>
      </c>
      <c r="O19" s="2">
        <v>3</v>
      </c>
      <c r="P19" s="2">
        <v>3</v>
      </c>
      <c r="Q19" s="2">
        <v>3</v>
      </c>
      <c r="R19" s="11">
        <f t="shared" si="5"/>
        <v>12</v>
      </c>
      <c r="S19" s="12">
        <f t="shared" si="6"/>
        <v>3</v>
      </c>
      <c r="T19" s="16" t="str">
        <f t="shared" si="1"/>
        <v>ІІІ ур</v>
      </c>
      <c r="U19" s="9">
        <f t="shared" si="7"/>
        <v>31</v>
      </c>
      <c r="V19" s="10">
        <f t="shared" si="8"/>
        <v>2.8181818181818183</v>
      </c>
      <c r="W19" s="16" t="str">
        <f t="shared" si="2"/>
        <v>ІІІ ур</v>
      </c>
    </row>
    <row r="20" spans="2:23" ht="16.5" thickBot="1" x14ac:dyDescent="0.3">
      <c r="B20" s="2">
        <v>12</v>
      </c>
      <c r="C20" s="19"/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11">
        <f t="shared" si="3"/>
        <v>21</v>
      </c>
      <c r="L20" s="12">
        <f t="shared" si="4"/>
        <v>3</v>
      </c>
      <c r="M20" s="16" t="str">
        <f t="shared" si="0"/>
        <v>ІІІ ур</v>
      </c>
      <c r="N20" s="2">
        <v>3</v>
      </c>
      <c r="O20" s="2">
        <v>3</v>
      </c>
      <c r="P20" s="2">
        <v>3</v>
      </c>
      <c r="Q20" s="2">
        <v>3</v>
      </c>
      <c r="R20" s="11">
        <f t="shared" si="5"/>
        <v>12</v>
      </c>
      <c r="S20" s="12">
        <f t="shared" si="6"/>
        <v>3</v>
      </c>
      <c r="T20" s="16" t="str">
        <f t="shared" si="1"/>
        <v>ІІІ ур</v>
      </c>
      <c r="U20" s="9">
        <f t="shared" si="7"/>
        <v>33</v>
      </c>
      <c r="V20" s="10">
        <f t="shared" si="8"/>
        <v>3</v>
      </c>
      <c r="W20" s="16" t="str">
        <f t="shared" si="2"/>
        <v>ІІІ ур</v>
      </c>
    </row>
    <row r="21" spans="2:23" ht="16.5" thickBot="1" x14ac:dyDescent="0.3">
      <c r="B21" s="2">
        <v>13</v>
      </c>
      <c r="C21" s="19"/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11">
        <f t="shared" si="3"/>
        <v>21</v>
      </c>
      <c r="L21" s="12">
        <f t="shared" si="4"/>
        <v>3</v>
      </c>
      <c r="M21" s="16" t="str">
        <f t="shared" si="0"/>
        <v>ІІІ ур</v>
      </c>
      <c r="N21" s="2">
        <v>3</v>
      </c>
      <c r="O21" s="2">
        <v>3</v>
      </c>
      <c r="P21" s="2">
        <v>3</v>
      </c>
      <c r="Q21" s="2">
        <v>3</v>
      </c>
      <c r="R21" s="11">
        <f t="shared" si="5"/>
        <v>12</v>
      </c>
      <c r="S21" s="12">
        <f t="shared" si="6"/>
        <v>3</v>
      </c>
      <c r="T21" s="16" t="str">
        <f t="shared" si="1"/>
        <v>ІІІ ур</v>
      </c>
      <c r="U21" s="9">
        <f t="shared" si="7"/>
        <v>33</v>
      </c>
      <c r="V21" s="10">
        <f t="shared" si="8"/>
        <v>3</v>
      </c>
      <c r="W21" s="16" t="str">
        <f t="shared" si="2"/>
        <v>ІІІ ур</v>
      </c>
    </row>
    <row r="22" spans="2:23" ht="16.5" thickBot="1" x14ac:dyDescent="0.3">
      <c r="B22" s="2">
        <v>14</v>
      </c>
      <c r="C22" s="19"/>
      <c r="D22" s="2">
        <v>3</v>
      </c>
      <c r="E22" s="2">
        <v>2</v>
      </c>
      <c r="F22" s="2">
        <v>2</v>
      </c>
      <c r="G22" s="2">
        <v>3</v>
      </c>
      <c r="H22" s="2">
        <v>3</v>
      </c>
      <c r="I22" s="2">
        <v>3</v>
      </c>
      <c r="J22" s="2">
        <v>3</v>
      </c>
      <c r="K22" s="11">
        <f t="shared" si="3"/>
        <v>19</v>
      </c>
      <c r="L22" s="12">
        <f t="shared" si="4"/>
        <v>2.7142857142857144</v>
      </c>
      <c r="M22" s="16" t="str">
        <f t="shared" si="0"/>
        <v>ІІІ ур</v>
      </c>
      <c r="N22" s="2">
        <v>3</v>
      </c>
      <c r="O22" s="2">
        <v>3</v>
      </c>
      <c r="P22" s="2">
        <v>3</v>
      </c>
      <c r="Q22" s="2">
        <v>3</v>
      </c>
      <c r="R22" s="11">
        <f t="shared" si="5"/>
        <v>12</v>
      </c>
      <c r="S22" s="12">
        <f t="shared" si="6"/>
        <v>3</v>
      </c>
      <c r="T22" s="16" t="str">
        <f t="shared" si="1"/>
        <v>ІІІ ур</v>
      </c>
      <c r="U22" s="9">
        <f t="shared" si="7"/>
        <v>31</v>
      </c>
      <c r="V22" s="10">
        <f t="shared" si="8"/>
        <v>2.8181818181818183</v>
      </c>
      <c r="W22" s="16" t="str">
        <f t="shared" si="2"/>
        <v>ІІІ ур</v>
      </c>
    </row>
    <row r="23" spans="2:23" ht="16.5" thickBot="1" x14ac:dyDescent="0.3">
      <c r="B23" s="2">
        <v>15</v>
      </c>
      <c r="C23" s="19"/>
      <c r="D23" s="2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11">
        <f t="shared" si="3"/>
        <v>21</v>
      </c>
      <c r="L23" s="12">
        <f t="shared" si="4"/>
        <v>3</v>
      </c>
      <c r="M23" s="16" t="str">
        <f t="shared" si="0"/>
        <v>ІІІ ур</v>
      </c>
      <c r="N23" s="2">
        <v>3</v>
      </c>
      <c r="O23" s="2">
        <v>3</v>
      </c>
      <c r="P23" s="2">
        <v>3</v>
      </c>
      <c r="Q23" s="2">
        <v>3</v>
      </c>
      <c r="R23" s="11">
        <f t="shared" si="5"/>
        <v>12</v>
      </c>
      <c r="S23" s="12">
        <f t="shared" si="6"/>
        <v>3</v>
      </c>
      <c r="T23" s="16" t="str">
        <f t="shared" si="1"/>
        <v>ІІІ ур</v>
      </c>
      <c r="U23" s="9">
        <f t="shared" si="7"/>
        <v>33</v>
      </c>
      <c r="V23" s="10">
        <f t="shared" si="8"/>
        <v>3</v>
      </c>
      <c r="W23" s="16" t="str">
        <f t="shared" si="2"/>
        <v>ІІІ ур</v>
      </c>
    </row>
    <row r="24" spans="2:23" ht="16.5" thickBot="1" x14ac:dyDescent="0.3">
      <c r="B24" s="2">
        <v>16</v>
      </c>
      <c r="C24" s="19"/>
      <c r="D24" s="2">
        <v>2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2</v>
      </c>
      <c r="K24" s="11">
        <f t="shared" si="3"/>
        <v>19</v>
      </c>
      <c r="L24" s="12">
        <f t="shared" si="4"/>
        <v>2.7142857142857144</v>
      </c>
      <c r="M24" s="16" t="str">
        <f t="shared" si="0"/>
        <v>ІІІ ур</v>
      </c>
      <c r="N24" s="2">
        <v>3</v>
      </c>
      <c r="O24" s="2">
        <v>3</v>
      </c>
      <c r="P24" s="2">
        <v>3</v>
      </c>
      <c r="Q24" s="2">
        <v>3</v>
      </c>
      <c r="R24" s="11">
        <f t="shared" si="5"/>
        <v>12</v>
      </c>
      <c r="S24" s="12">
        <f t="shared" si="6"/>
        <v>3</v>
      </c>
      <c r="T24" s="16" t="str">
        <f t="shared" si="1"/>
        <v>ІІІ ур</v>
      </c>
      <c r="U24" s="9">
        <f t="shared" si="7"/>
        <v>31</v>
      </c>
      <c r="V24" s="10">
        <f t="shared" si="8"/>
        <v>2.8181818181818183</v>
      </c>
      <c r="W24" s="16" t="str">
        <f t="shared" si="2"/>
        <v>ІІІ ур</v>
      </c>
    </row>
    <row r="25" spans="2:23" ht="16.5" thickBot="1" x14ac:dyDescent="0.3">
      <c r="B25" s="2">
        <v>17</v>
      </c>
      <c r="C25" s="19"/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11">
        <v>3</v>
      </c>
      <c r="L25" s="12">
        <f t="shared" si="4"/>
        <v>3</v>
      </c>
      <c r="M25" s="16" t="str">
        <f t="shared" si="0"/>
        <v>ІІІ ур</v>
      </c>
      <c r="N25" s="2">
        <v>3</v>
      </c>
      <c r="O25" s="2">
        <v>3</v>
      </c>
      <c r="P25" s="2">
        <v>3</v>
      </c>
      <c r="Q25" s="2">
        <v>3</v>
      </c>
      <c r="R25" s="11">
        <f t="shared" si="5"/>
        <v>12</v>
      </c>
      <c r="S25" s="12">
        <f t="shared" si="6"/>
        <v>3</v>
      </c>
      <c r="T25" s="16" t="str">
        <f t="shared" si="1"/>
        <v>ІІІ ур</v>
      </c>
      <c r="U25" s="9">
        <f t="shared" si="7"/>
        <v>15</v>
      </c>
      <c r="V25" s="10">
        <f t="shared" si="8"/>
        <v>1.3636363636363635</v>
      </c>
      <c r="W25" s="16" t="str">
        <f>IF(O25="","",VLOOKUP(V25,$K$98:$L$100,2,TRUE))</f>
        <v>І ур</v>
      </c>
    </row>
    <row r="26" spans="2:23" ht="16.5" thickBot="1" x14ac:dyDescent="0.3">
      <c r="B26" s="2">
        <v>18</v>
      </c>
      <c r="C26" s="19"/>
      <c r="D26" s="2">
        <v>3</v>
      </c>
      <c r="E26" s="2">
        <v>3</v>
      </c>
      <c r="F26" s="2">
        <v>3</v>
      </c>
      <c r="G26" s="2">
        <v>3</v>
      </c>
      <c r="H26" s="2">
        <v>3</v>
      </c>
      <c r="I26" s="2">
        <v>3</v>
      </c>
      <c r="J26" s="2">
        <v>3</v>
      </c>
      <c r="K26" s="11">
        <f t="shared" si="3"/>
        <v>21</v>
      </c>
      <c r="L26" s="12">
        <f t="shared" si="4"/>
        <v>3</v>
      </c>
      <c r="M26" s="16" t="str">
        <f t="shared" si="0"/>
        <v>ІІІ ур</v>
      </c>
      <c r="N26" s="2">
        <v>3</v>
      </c>
      <c r="O26" s="2">
        <v>3</v>
      </c>
      <c r="P26" s="2">
        <v>3</v>
      </c>
      <c r="Q26" s="2">
        <v>3</v>
      </c>
      <c r="R26" s="11">
        <f t="shared" si="5"/>
        <v>12</v>
      </c>
      <c r="S26" s="12">
        <f t="shared" si="6"/>
        <v>3</v>
      </c>
      <c r="T26" s="16" t="str">
        <f t="shared" si="1"/>
        <v>ІІІ ур</v>
      </c>
      <c r="U26" s="9">
        <f t="shared" si="7"/>
        <v>33</v>
      </c>
      <c r="V26" s="10">
        <f t="shared" si="8"/>
        <v>3</v>
      </c>
      <c r="W26" s="16" t="str">
        <f t="shared" si="2"/>
        <v>ІІІ ур</v>
      </c>
    </row>
    <row r="27" spans="2:23" ht="16.5" thickBot="1" x14ac:dyDescent="0.3">
      <c r="B27" s="2">
        <v>19</v>
      </c>
      <c r="C27" s="19"/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11">
        <f t="shared" si="3"/>
        <v>21</v>
      </c>
      <c r="L27" s="12">
        <f t="shared" si="4"/>
        <v>3</v>
      </c>
      <c r="M27" s="16" t="str">
        <f t="shared" si="0"/>
        <v>ІІІ ур</v>
      </c>
      <c r="N27" s="2">
        <v>3</v>
      </c>
      <c r="O27" s="2">
        <v>3</v>
      </c>
      <c r="P27" s="2">
        <v>3</v>
      </c>
      <c r="Q27" s="2">
        <v>3</v>
      </c>
      <c r="R27" s="11">
        <f t="shared" si="5"/>
        <v>12</v>
      </c>
      <c r="S27" s="12">
        <f t="shared" si="6"/>
        <v>3</v>
      </c>
      <c r="T27" s="16" t="str">
        <f t="shared" si="1"/>
        <v>ІІІ ур</v>
      </c>
      <c r="U27" s="9">
        <f t="shared" si="7"/>
        <v>33</v>
      </c>
      <c r="V27" s="10">
        <f t="shared" si="8"/>
        <v>3</v>
      </c>
      <c r="W27" s="16" t="str">
        <f t="shared" si="2"/>
        <v>ІІІ ур</v>
      </c>
    </row>
    <row r="28" spans="2:23" ht="16.5" thickBot="1" x14ac:dyDescent="0.3">
      <c r="B28" s="2">
        <v>20</v>
      </c>
      <c r="C28" s="19"/>
      <c r="D28" s="2">
        <v>3</v>
      </c>
      <c r="E28" s="2">
        <v>3</v>
      </c>
      <c r="F28" s="2">
        <v>3</v>
      </c>
      <c r="G28" s="2">
        <v>3</v>
      </c>
      <c r="H28" s="2">
        <v>3</v>
      </c>
      <c r="I28" s="2">
        <v>2</v>
      </c>
      <c r="J28" s="2">
        <v>3</v>
      </c>
      <c r="K28" s="11">
        <f t="shared" si="3"/>
        <v>20</v>
      </c>
      <c r="L28" s="12">
        <f t="shared" si="4"/>
        <v>2.8571428571428572</v>
      </c>
      <c r="M28" s="16" t="str">
        <f t="shared" si="0"/>
        <v>ІІІ ур</v>
      </c>
      <c r="N28" s="2">
        <v>3</v>
      </c>
      <c r="O28" s="2">
        <v>3</v>
      </c>
      <c r="P28" s="2">
        <v>3</v>
      </c>
      <c r="Q28" s="2">
        <v>3</v>
      </c>
      <c r="R28" s="11">
        <f t="shared" si="5"/>
        <v>12</v>
      </c>
      <c r="S28" s="12">
        <f t="shared" si="6"/>
        <v>3</v>
      </c>
      <c r="T28" s="16" t="str">
        <f t="shared" si="1"/>
        <v>ІІІ ур</v>
      </c>
      <c r="U28" s="9">
        <f t="shared" si="7"/>
        <v>32</v>
      </c>
      <c r="V28" s="10">
        <f t="shared" si="8"/>
        <v>2.9090909090909092</v>
      </c>
      <c r="W28" s="16" t="str">
        <f t="shared" si="2"/>
        <v>ІІІ ур</v>
      </c>
    </row>
    <row r="29" spans="2:23" ht="16.5" thickBot="1" x14ac:dyDescent="0.3">
      <c r="B29" s="2">
        <v>21</v>
      </c>
      <c r="C29" s="19"/>
      <c r="D29" s="2">
        <v>3</v>
      </c>
      <c r="E29" s="2">
        <v>3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 s="11">
        <f t="shared" si="3"/>
        <v>21</v>
      </c>
      <c r="L29" s="12">
        <f t="shared" si="4"/>
        <v>3</v>
      </c>
      <c r="M29" s="16" t="str">
        <f t="shared" si="0"/>
        <v>ІІІ ур</v>
      </c>
      <c r="N29" s="2">
        <v>3</v>
      </c>
      <c r="O29" s="2">
        <v>3</v>
      </c>
      <c r="P29" s="2">
        <v>3</v>
      </c>
      <c r="Q29" s="2">
        <v>3</v>
      </c>
      <c r="R29" s="11">
        <f t="shared" si="5"/>
        <v>12</v>
      </c>
      <c r="S29" s="12">
        <f t="shared" si="6"/>
        <v>3</v>
      </c>
      <c r="T29" s="16" t="str">
        <f t="shared" si="1"/>
        <v>ІІІ ур</v>
      </c>
      <c r="U29" s="9">
        <f t="shared" si="7"/>
        <v>33</v>
      </c>
      <c r="V29" s="10">
        <f t="shared" si="8"/>
        <v>3</v>
      </c>
      <c r="W29" s="16" t="str">
        <f t="shared" si="2"/>
        <v>ІІІ ур</v>
      </c>
    </row>
    <row r="30" spans="2:23" ht="16.5" thickBot="1" x14ac:dyDescent="0.3">
      <c r="B30" s="2">
        <v>22</v>
      </c>
      <c r="C30" s="19"/>
      <c r="D30" s="2">
        <v>3</v>
      </c>
      <c r="E30" s="2">
        <v>3</v>
      </c>
      <c r="F30" s="2">
        <v>3</v>
      </c>
      <c r="G30" s="2">
        <v>2</v>
      </c>
      <c r="H30" s="2">
        <v>3</v>
      </c>
      <c r="I30" s="2">
        <v>3</v>
      </c>
      <c r="J30" s="2">
        <v>3</v>
      </c>
      <c r="K30" s="11">
        <f t="shared" si="3"/>
        <v>20</v>
      </c>
      <c r="L30" s="12">
        <f t="shared" si="4"/>
        <v>2.8571428571428572</v>
      </c>
      <c r="M30" s="16" t="str">
        <f t="shared" si="0"/>
        <v>ІІІ ур</v>
      </c>
      <c r="N30" s="2">
        <v>3</v>
      </c>
      <c r="O30" s="2">
        <v>3</v>
      </c>
      <c r="P30" s="2">
        <v>3</v>
      </c>
      <c r="Q30" s="2">
        <v>3</v>
      </c>
      <c r="R30" s="11">
        <f t="shared" si="5"/>
        <v>12</v>
      </c>
      <c r="S30" s="12">
        <f t="shared" si="6"/>
        <v>3</v>
      </c>
      <c r="T30" s="16" t="str">
        <f t="shared" si="1"/>
        <v>ІІІ ур</v>
      </c>
      <c r="U30" s="9">
        <f t="shared" si="7"/>
        <v>32</v>
      </c>
      <c r="V30" s="10">
        <f t="shared" si="8"/>
        <v>2.9090909090909092</v>
      </c>
      <c r="W30" s="16" t="str">
        <f t="shared" si="2"/>
        <v>ІІІ ур</v>
      </c>
    </row>
    <row r="31" spans="2:23" ht="16.5" thickBot="1" x14ac:dyDescent="0.3">
      <c r="B31" s="2">
        <v>23</v>
      </c>
      <c r="C31" s="19"/>
      <c r="D31" s="2">
        <v>2</v>
      </c>
      <c r="E31" s="2">
        <v>2</v>
      </c>
      <c r="F31" s="2">
        <v>3</v>
      </c>
      <c r="G31" s="2">
        <v>3</v>
      </c>
      <c r="H31" s="2">
        <v>2</v>
      </c>
      <c r="I31" s="2">
        <v>3</v>
      </c>
      <c r="J31" s="2">
        <v>2</v>
      </c>
      <c r="K31" s="11">
        <f t="shared" si="3"/>
        <v>17</v>
      </c>
      <c r="L31" s="12">
        <f t="shared" si="4"/>
        <v>2.4285714285714284</v>
      </c>
      <c r="M31" s="16" t="str">
        <f t="shared" si="0"/>
        <v>ІІ ур</v>
      </c>
      <c r="N31" s="2">
        <v>2</v>
      </c>
      <c r="O31" s="2">
        <v>3</v>
      </c>
      <c r="P31" s="2">
        <v>3</v>
      </c>
      <c r="Q31" s="2">
        <v>3</v>
      </c>
      <c r="R31" s="11">
        <f t="shared" si="5"/>
        <v>11</v>
      </c>
      <c r="S31" s="12">
        <f t="shared" si="6"/>
        <v>2.75</v>
      </c>
      <c r="T31" s="16" t="str">
        <f t="shared" si="1"/>
        <v>ІІІ ур</v>
      </c>
      <c r="U31" s="9">
        <f t="shared" si="7"/>
        <v>28</v>
      </c>
      <c r="V31" s="10">
        <f t="shared" si="8"/>
        <v>2.5454545454545454</v>
      </c>
      <c r="W31" s="16" t="str">
        <f t="shared" si="2"/>
        <v>ІІ ур</v>
      </c>
    </row>
    <row r="32" spans="2:23" ht="16.5" thickBot="1" x14ac:dyDescent="0.3">
      <c r="B32" s="2">
        <v>24</v>
      </c>
      <c r="C32" s="19"/>
      <c r="D32" s="2">
        <v>3</v>
      </c>
      <c r="E32" s="2">
        <v>3</v>
      </c>
      <c r="F32" s="2">
        <v>3</v>
      </c>
      <c r="G32" s="2">
        <v>3</v>
      </c>
      <c r="H32" s="2">
        <v>3</v>
      </c>
      <c r="I32" s="2">
        <v>3</v>
      </c>
      <c r="J32" s="2">
        <v>3</v>
      </c>
      <c r="K32" s="11">
        <f t="shared" si="3"/>
        <v>21</v>
      </c>
      <c r="L32" s="12">
        <f t="shared" si="4"/>
        <v>3</v>
      </c>
      <c r="M32" s="16" t="str">
        <f t="shared" si="0"/>
        <v>ІІІ ур</v>
      </c>
      <c r="N32" s="2">
        <v>3</v>
      </c>
      <c r="O32" s="2">
        <v>3</v>
      </c>
      <c r="P32" s="2">
        <v>3</v>
      </c>
      <c r="Q32" s="2">
        <v>3</v>
      </c>
      <c r="R32" s="11">
        <f t="shared" si="5"/>
        <v>12</v>
      </c>
      <c r="S32" s="12">
        <f t="shared" si="6"/>
        <v>3</v>
      </c>
      <c r="T32" s="16" t="str">
        <f t="shared" si="1"/>
        <v>ІІІ ур</v>
      </c>
      <c r="U32" s="9">
        <f t="shared" si="7"/>
        <v>33</v>
      </c>
      <c r="V32" s="10">
        <f t="shared" si="8"/>
        <v>3</v>
      </c>
      <c r="W32" s="16" t="str">
        <f t="shared" si="2"/>
        <v>ІІІ ур</v>
      </c>
    </row>
    <row r="33" spans="2:23" ht="16.5" thickBot="1" x14ac:dyDescent="0.3">
      <c r="B33" s="2">
        <v>25</v>
      </c>
      <c r="C33" s="19"/>
      <c r="D33" s="2">
        <v>3</v>
      </c>
      <c r="E33" s="2">
        <v>3</v>
      </c>
      <c r="F33" s="2">
        <v>3</v>
      </c>
      <c r="G33" s="2">
        <v>2</v>
      </c>
      <c r="H33" s="2">
        <v>3</v>
      </c>
      <c r="I33" s="2">
        <v>3</v>
      </c>
      <c r="J33" s="2">
        <v>3</v>
      </c>
      <c r="K33" s="11">
        <f t="shared" si="3"/>
        <v>20</v>
      </c>
      <c r="L33" s="12">
        <f t="shared" si="4"/>
        <v>2.8571428571428572</v>
      </c>
      <c r="M33" s="16" t="str">
        <f t="shared" si="0"/>
        <v>ІІІ ур</v>
      </c>
      <c r="N33" s="2">
        <v>3</v>
      </c>
      <c r="O33" s="2">
        <v>3</v>
      </c>
      <c r="P33" s="2">
        <v>3</v>
      </c>
      <c r="Q33" s="2">
        <v>3</v>
      </c>
      <c r="R33" s="11">
        <f t="shared" si="5"/>
        <v>12</v>
      </c>
      <c r="S33" s="12">
        <f t="shared" si="6"/>
        <v>3</v>
      </c>
      <c r="T33" s="16" t="str">
        <f t="shared" si="1"/>
        <v>ІІІ ур</v>
      </c>
      <c r="U33" s="9">
        <f t="shared" si="7"/>
        <v>32</v>
      </c>
      <c r="V33" s="10">
        <f t="shared" si="8"/>
        <v>2.9090909090909092</v>
      </c>
      <c r="W33" s="16" t="str">
        <f t="shared" si="2"/>
        <v>ІІІ ур</v>
      </c>
    </row>
    <row r="34" spans="2:23" ht="16.5" thickBot="1" x14ac:dyDescent="0.3">
      <c r="B34" s="2">
        <v>26</v>
      </c>
      <c r="C34" s="20"/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 s="11">
        <f t="shared" si="3"/>
        <v>21</v>
      </c>
      <c r="L34" s="12">
        <f t="shared" si="4"/>
        <v>3</v>
      </c>
      <c r="M34" s="16" t="str">
        <f t="shared" si="0"/>
        <v>ІІІ ур</v>
      </c>
      <c r="N34" s="2">
        <v>3</v>
      </c>
      <c r="O34" s="2">
        <v>3</v>
      </c>
      <c r="P34" s="2">
        <v>3</v>
      </c>
      <c r="Q34" s="2">
        <v>3</v>
      </c>
      <c r="R34" s="11">
        <f t="shared" si="5"/>
        <v>12</v>
      </c>
      <c r="S34" s="12">
        <f t="shared" si="6"/>
        <v>3</v>
      </c>
      <c r="T34" s="16" t="str">
        <f t="shared" si="1"/>
        <v>ІІІ ур</v>
      </c>
      <c r="U34" s="9">
        <f t="shared" si="7"/>
        <v>33</v>
      </c>
      <c r="V34" s="10">
        <f t="shared" si="8"/>
        <v>3</v>
      </c>
      <c r="W34" s="16" t="str">
        <f t="shared" si="2"/>
        <v>ІІІ ур</v>
      </c>
    </row>
    <row r="35" spans="2:23" ht="15.75" x14ac:dyDescent="0.25">
      <c r="B35" s="21">
        <v>27</v>
      </c>
      <c r="C35" s="22"/>
      <c r="D35" s="23">
        <v>3</v>
      </c>
      <c r="E35" s="24">
        <v>3</v>
      </c>
      <c r="F35" s="24">
        <v>3</v>
      </c>
      <c r="G35" s="24">
        <v>3</v>
      </c>
      <c r="H35" s="24">
        <v>3</v>
      </c>
      <c r="I35" s="24">
        <v>3</v>
      </c>
      <c r="J35" s="24">
        <v>3</v>
      </c>
      <c r="K35" s="25">
        <f t="shared" si="3"/>
        <v>21</v>
      </c>
      <c r="L35" s="12">
        <f t="shared" si="4"/>
        <v>3</v>
      </c>
      <c r="M35" s="16" t="str">
        <f t="shared" si="0"/>
        <v>ІІІ ур</v>
      </c>
      <c r="N35" s="23">
        <v>3</v>
      </c>
      <c r="O35" s="24">
        <v>3</v>
      </c>
      <c r="P35" s="24">
        <v>3</v>
      </c>
      <c r="Q35" s="24">
        <v>3</v>
      </c>
      <c r="R35" s="25">
        <f t="shared" si="5"/>
        <v>12</v>
      </c>
      <c r="S35" s="12">
        <f t="shared" si="6"/>
        <v>3</v>
      </c>
      <c r="T35" s="16" t="str">
        <f t="shared" si="1"/>
        <v>ІІІ ур</v>
      </c>
      <c r="U35" s="9">
        <f t="shared" si="7"/>
        <v>33</v>
      </c>
      <c r="V35" s="10">
        <f t="shared" si="8"/>
        <v>3</v>
      </c>
      <c r="W35" s="16" t="str">
        <f t="shared" si="2"/>
        <v>ІІІ ур</v>
      </c>
    </row>
    <row r="36" spans="2:23" ht="15.75" x14ac:dyDescent="0.25">
      <c r="B36" s="21"/>
      <c r="C36" s="22"/>
      <c r="D36" s="23"/>
      <c r="E36" s="24"/>
      <c r="F36" s="24"/>
      <c r="G36" s="24"/>
      <c r="H36" s="24"/>
      <c r="I36" s="24"/>
      <c r="J36" s="24"/>
      <c r="K36" s="25"/>
      <c r="L36" s="12"/>
      <c r="M36" s="16"/>
      <c r="N36" s="23"/>
      <c r="O36" s="24"/>
      <c r="P36" s="24"/>
      <c r="Q36" s="24"/>
      <c r="R36" s="25"/>
      <c r="S36" s="12"/>
      <c r="T36" s="16"/>
      <c r="U36" s="9"/>
      <c r="V36" s="10"/>
      <c r="W36" s="16"/>
    </row>
    <row r="37" spans="2:23" x14ac:dyDescent="0.25">
      <c r="B37" s="34"/>
      <c r="C37" s="34"/>
      <c r="D37" s="31"/>
      <c r="E37" s="32"/>
      <c r="F37" s="32"/>
      <c r="G37" s="32"/>
      <c r="H37" s="32"/>
      <c r="I37" s="32"/>
      <c r="J37" s="32"/>
      <c r="K37" s="33"/>
      <c r="L37" s="2" t="s">
        <v>24</v>
      </c>
      <c r="M37" s="14" t="s">
        <v>1</v>
      </c>
      <c r="N37" s="31"/>
      <c r="O37" s="32"/>
      <c r="P37" s="32"/>
      <c r="Q37" s="32"/>
      <c r="R37" s="33"/>
      <c r="S37" s="2" t="s">
        <v>24</v>
      </c>
      <c r="T37" s="14" t="s">
        <v>1</v>
      </c>
      <c r="U37" s="3"/>
      <c r="V37" s="3"/>
      <c r="W37" s="3"/>
    </row>
    <row r="38" spans="2:23" x14ac:dyDescent="0.25">
      <c r="B38" s="35"/>
      <c r="C38" s="35"/>
      <c r="D38" s="31">
        <v>3</v>
      </c>
      <c r="E38" s="32"/>
      <c r="F38" s="32"/>
      <c r="G38" s="32"/>
      <c r="H38" s="32"/>
      <c r="I38" s="32"/>
      <c r="J38" s="32"/>
      <c r="K38" s="33"/>
      <c r="L38" s="13">
        <f>COUNTA(C9:C36)</f>
        <v>0</v>
      </c>
      <c r="M38" s="13">
        <v>100</v>
      </c>
      <c r="N38" s="31" t="s">
        <v>16</v>
      </c>
      <c r="O38" s="32"/>
      <c r="P38" s="32"/>
      <c r="Q38" s="32"/>
      <c r="R38" s="33"/>
      <c r="S38" s="13">
        <f>COUNTA(C9:C36)</f>
        <v>0</v>
      </c>
      <c r="T38" s="13">
        <v>100</v>
      </c>
      <c r="U38" s="3"/>
      <c r="V38" s="3"/>
      <c r="W38" s="3"/>
    </row>
    <row r="39" spans="2:23" x14ac:dyDescent="0.25">
      <c r="B39" s="35"/>
      <c r="C39" s="35"/>
      <c r="D39" s="31" t="s">
        <v>18</v>
      </c>
      <c r="E39" s="32"/>
      <c r="F39" s="32"/>
      <c r="G39" s="32"/>
      <c r="H39" s="32"/>
      <c r="I39" s="32"/>
      <c r="J39" s="32"/>
      <c r="K39" s="33"/>
      <c r="L39" s="6">
        <f>COUNTIF(M9:M34,"І ур")</f>
        <v>0</v>
      </c>
      <c r="M39" s="4" t="e">
        <f>(L39/L38)*100</f>
        <v>#DIV/0!</v>
      </c>
      <c r="N39" s="31" t="s">
        <v>18</v>
      </c>
      <c r="O39" s="32"/>
      <c r="P39" s="32"/>
      <c r="Q39" s="32"/>
      <c r="R39" s="33"/>
      <c r="S39" s="6">
        <f>COUNTIF(T9:T34,"І ур")</f>
        <v>0</v>
      </c>
      <c r="T39" s="4" t="e">
        <f>(S39/S38)*100</f>
        <v>#DIV/0!</v>
      </c>
      <c r="U39" s="3"/>
      <c r="V39" s="3"/>
      <c r="W39" s="3"/>
    </row>
    <row r="40" spans="2:23" x14ac:dyDescent="0.25">
      <c r="B40" s="35"/>
      <c r="C40" s="35"/>
      <c r="D40" s="31" t="s">
        <v>19</v>
      </c>
      <c r="E40" s="32"/>
      <c r="F40" s="32"/>
      <c r="G40" s="32"/>
      <c r="H40" s="32"/>
      <c r="I40" s="32"/>
      <c r="J40" s="32"/>
      <c r="K40" s="33"/>
      <c r="L40" s="6">
        <f>COUNTIF(M9:M34,"ІІ ур")</f>
        <v>3</v>
      </c>
      <c r="M40" s="4" t="e">
        <f>(L40/L38)*100</f>
        <v>#DIV/0!</v>
      </c>
      <c r="N40" s="31" t="s">
        <v>19</v>
      </c>
      <c r="O40" s="32"/>
      <c r="P40" s="32"/>
      <c r="Q40" s="32"/>
      <c r="R40" s="33"/>
      <c r="S40" s="6">
        <f>COUNTIF(T9:T34,"ІІ ур")</f>
        <v>2</v>
      </c>
      <c r="T40" s="4" t="e">
        <f>(S40/S38)*100</f>
        <v>#DIV/0!</v>
      </c>
      <c r="U40" s="3"/>
      <c r="V40" s="3"/>
      <c r="W40" s="3"/>
    </row>
    <row r="41" spans="2:23" x14ac:dyDescent="0.25">
      <c r="B41" s="35"/>
      <c r="C41" s="35"/>
      <c r="D41" s="31" t="s">
        <v>20</v>
      </c>
      <c r="E41" s="32"/>
      <c r="F41" s="32"/>
      <c r="G41" s="32"/>
      <c r="H41" s="32"/>
      <c r="I41" s="32"/>
      <c r="J41" s="32"/>
      <c r="K41" s="33"/>
      <c r="L41" s="6">
        <f>COUNTIF(M9:M34,"ІІІ ур")</f>
        <v>23</v>
      </c>
      <c r="M41" s="4" t="e">
        <f>(L41/L38)*100</f>
        <v>#DIV/0!</v>
      </c>
      <c r="N41" s="31" t="s">
        <v>20</v>
      </c>
      <c r="O41" s="32"/>
      <c r="P41" s="32"/>
      <c r="Q41" s="32"/>
      <c r="R41" s="33"/>
      <c r="S41" s="6">
        <f>COUNTIF(T9:T34,"ІІІ ур")</f>
        <v>24</v>
      </c>
      <c r="T41" s="4" t="e">
        <f>(S41/S38)*100</f>
        <v>#DIV/0!</v>
      </c>
      <c r="U41" s="8"/>
      <c r="V41" s="8"/>
      <c r="W41" s="3"/>
    </row>
    <row r="42" spans="2:23" x14ac:dyDescent="0.25">
      <c r="B42" s="35"/>
      <c r="C42" s="35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3"/>
      <c r="V42" s="17" t="s">
        <v>24</v>
      </c>
      <c r="W42" s="1" t="s">
        <v>1</v>
      </c>
    </row>
    <row r="43" spans="2:23" x14ac:dyDescent="0.25">
      <c r="B43" s="35"/>
      <c r="C43" s="35"/>
      <c r="D43" s="38" t="s">
        <v>17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  <c r="V43" s="13">
        <f>COUNTA(C9:C36)</f>
        <v>0</v>
      </c>
      <c r="W43" s="13">
        <v>100</v>
      </c>
    </row>
    <row r="44" spans="2:23" x14ac:dyDescent="0.25">
      <c r="B44" s="35"/>
      <c r="C44" s="35"/>
      <c r="D44" s="37" t="s">
        <v>21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6">
        <f>COUNTIF(W9:W36,"І ур")</f>
        <v>1</v>
      </c>
      <c r="W44" s="4" t="e">
        <f>(V44/V43)*100</f>
        <v>#DIV/0!</v>
      </c>
    </row>
    <row r="45" spans="2:23" x14ac:dyDescent="0.25">
      <c r="B45" s="35"/>
      <c r="C45" s="35"/>
      <c r="D45" s="37" t="s">
        <v>22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6">
        <f>COUNTIF(W9:W36,"ІІ ур")</f>
        <v>3</v>
      </c>
      <c r="W45" s="4" t="e">
        <f>(V45/V43)*100</f>
        <v>#DIV/0!</v>
      </c>
    </row>
    <row r="46" spans="2:23" x14ac:dyDescent="0.25">
      <c r="B46" s="36"/>
      <c r="C46" s="36"/>
      <c r="D46" s="37" t="s">
        <v>23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6">
        <f>COUNTIF(W9:W36,"ІІІ ур")</f>
        <v>23</v>
      </c>
      <c r="W46" s="4" t="e">
        <f>(V46/V43)*100</f>
        <v>#DIV/0!</v>
      </c>
    </row>
    <row r="98" spans="11:12" x14ac:dyDescent="0.25">
      <c r="K98" s="7">
        <v>1</v>
      </c>
      <c r="L98" s="7" t="s">
        <v>2</v>
      </c>
    </row>
    <row r="99" spans="11:12" x14ac:dyDescent="0.25">
      <c r="K99" s="7">
        <v>1.6</v>
      </c>
      <c r="L99" s="7" t="s">
        <v>3</v>
      </c>
    </row>
    <row r="100" spans="11:12" x14ac:dyDescent="0.25">
      <c r="K100" s="7">
        <v>2.6</v>
      </c>
      <c r="L100" s="7" t="s">
        <v>4</v>
      </c>
    </row>
  </sheetData>
  <autoFilter ref="W2:W46"/>
  <mergeCells count="34">
    <mergeCell ref="W7:W8"/>
    <mergeCell ref="D40:K40"/>
    <mergeCell ref="D41:K41"/>
    <mergeCell ref="N39:R39"/>
    <mergeCell ref="N40:R40"/>
    <mergeCell ref="A2:X2"/>
    <mergeCell ref="A3:X3"/>
    <mergeCell ref="A4:X4"/>
    <mergeCell ref="B6:W6"/>
    <mergeCell ref="B7:B8"/>
    <mergeCell ref="C7:C8"/>
    <mergeCell ref="D7:J7"/>
    <mergeCell ref="N7:Q7"/>
    <mergeCell ref="U7:U8"/>
    <mergeCell ref="V7:V8"/>
    <mergeCell ref="K7:K8"/>
    <mergeCell ref="L7:L8"/>
    <mergeCell ref="M7:M8"/>
    <mergeCell ref="S7:S8"/>
    <mergeCell ref="T7:T8"/>
    <mergeCell ref="R7:R8"/>
    <mergeCell ref="B37:B46"/>
    <mergeCell ref="C37:C46"/>
    <mergeCell ref="D37:K37"/>
    <mergeCell ref="N41:R41"/>
    <mergeCell ref="D43:U43"/>
    <mergeCell ref="D42:U42"/>
    <mergeCell ref="D44:U44"/>
    <mergeCell ref="D45:U45"/>
    <mergeCell ref="D46:U46"/>
    <mergeCell ref="N37:R37"/>
    <mergeCell ref="D38:K38"/>
    <mergeCell ref="N38:R38"/>
    <mergeCell ref="D39:K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2023-03-18T13:08:18Z</dcterms:modified>
</cp:coreProperties>
</file>