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3040" windowHeight="9390"/>
  </bookViews>
  <sheets>
    <sheet name="от 5-ти старт" sheetId="7" r:id="rId1"/>
    <sheet name="от 5-ти промежуток" sheetId="8" r:id="rId2"/>
    <sheet name="от 5-ти итог" sheetId="9" r:id="rId3"/>
  </sheets>
  <definedNames>
    <definedName name="_xlnm._FilterDatabase" localSheetId="0" hidden="1">'от 5-ти старт'!$K$1:$K$50</definedName>
  </definedNames>
  <calcPr calcId="145621"/>
</workbook>
</file>

<file path=xl/calcChain.xml><?xml version="1.0" encoding="utf-8"?>
<calcChain xmlns="http://schemas.openxmlformats.org/spreadsheetml/2006/main">
  <c r="AJ34" i="7" l="1"/>
  <c r="AK34" i="7" s="1"/>
  <c r="AL34" i="7" s="1"/>
  <c r="AB34" i="7"/>
  <c r="AC34" i="7" s="1"/>
  <c r="AA34" i="7"/>
  <c r="R34" i="7"/>
  <c r="S34" i="7" s="1"/>
  <c r="T34" i="7" s="1"/>
  <c r="J34" i="7"/>
  <c r="K34" i="7" s="1"/>
  <c r="I34" i="7"/>
  <c r="AM34" i="7" s="1"/>
  <c r="AN34" i="7" s="1"/>
  <c r="AO34" i="7" s="1"/>
  <c r="AK33" i="7"/>
  <c r="AL33" i="7" s="1"/>
  <c r="AJ33" i="7"/>
  <c r="AA33" i="7"/>
  <c r="AB33" i="7" s="1"/>
  <c r="AC33" i="7" s="1"/>
  <c r="S33" i="7"/>
  <c r="T33" i="7" s="1"/>
  <c r="R33" i="7"/>
  <c r="I33" i="7"/>
  <c r="J33" i="7" s="1"/>
  <c r="K33" i="7" s="1"/>
  <c r="AJ32" i="7"/>
  <c r="AK32" i="7" s="1"/>
  <c r="AL32" i="7" s="1"/>
  <c r="AB32" i="7"/>
  <c r="AC32" i="7" s="1"/>
  <c r="AA32" i="7"/>
  <c r="R32" i="7"/>
  <c r="S32" i="7" s="1"/>
  <c r="T32" i="7" s="1"/>
  <c r="J32" i="7"/>
  <c r="K32" i="7" s="1"/>
  <c r="I32" i="7"/>
  <c r="AM32" i="7" s="1"/>
  <c r="AN32" i="7" s="1"/>
  <c r="AO32" i="7" s="1"/>
  <c r="AM29" i="7"/>
  <c r="AN29" i="7" s="1"/>
  <c r="AO29" i="7" s="1"/>
  <c r="AJ29" i="7"/>
  <c r="AK29" i="7" s="1"/>
  <c r="AL29" i="7" s="1"/>
  <c r="AA29" i="7"/>
  <c r="AB29" i="7" s="1"/>
  <c r="AC29" i="7" s="1"/>
  <c r="S29" i="7"/>
  <c r="T29" i="7" s="1"/>
  <c r="R29" i="7"/>
  <c r="I29" i="7"/>
  <c r="J29" i="7" s="1"/>
  <c r="K29" i="7" s="1"/>
  <c r="AJ28" i="7"/>
  <c r="AK28" i="7" s="1"/>
  <c r="AL28" i="7" s="1"/>
  <c r="AB28" i="7"/>
  <c r="AC28" i="7" s="1"/>
  <c r="AA28" i="7"/>
  <c r="R28" i="7"/>
  <c r="S28" i="7" s="1"/>
  <c r="T28" i="7" s="1"/>
  <c r="I28" i="7"/>
  <c r="J28" i="7" s="1"/>
  <c r="K28" i="7" s="1"/>
  <c r="AK27" i="7"/>
  <c r="AL27" i="7" s="1"/>
  <c r="AJ27" i="7"/>
  <c r="AA27" i="7"/>
  <c r="AB27" i="7" s="1"/>
  <c r="AC27" i="7" s="1"/>
  <c r="R27" i="7"/>
  <c r="S27" i="7" s="1"/>
  <c r="T27" i="7" s="1"/>
  <c r="I27" i="7"/>
  <c r="AM27" i="7" s="1"/>
  <c r="AN27" i="7" s="1"/>
  <c r="AO27" i="7" s="1"/>
  <c r="AJ26" i="7"/>
  <c r="AK26" i="7" s="1"/>
  <c r="AL26" i="7" s="1"/>
  <c r="AA26" i="7"/>
  <c r="AB26" i="7" s="1"/>
  <c r="AC26" i="7" s="1"/>
  <c r="R26" i="7"/>
  <c r="S26" i="7" s="1"/>
  <c r="T26" i="7" s="1"/>
  <c r="J26" i="7"/>
  <c r="K26" i="7" s="1"/>
  <c r="I26" i="7"/>
  <c r="AM26" i="7" s="1"/>
  <c r="AN26" i="7" s="1"/>
  <c r="AO26" i="7" s="1"/>
  <c r="AJ25" i="7"/>
  <c r="AK25" i="7" s="1"/>
  <c r="AL25" i="7" s="1"/>
  <c r="AA25" i="7"/>
  <c r="AB25" i="7" s="1"/>
  <c r="AC25" i="7" s="1"/>
  <c r="S25" i="7"/>
  <c r="T25" i="7" s="1"/>
  <c r="R25" i="7"/>
  <c r="I25" i="7"/>
  <c r="AM25" i="7" s="1"/>
  <c r="AN25" i="7" s="1"/>
  <c r="AO25" i="7" s="1"/>
  <c r="AJ24" i="7"/>
  <c r="AK24" i="7" s="1"/>
  <c r="AL24" i="7" s="1"/>
  <c r="AB24" i="7"/>
  <c r="AC24" i="7" s="1"/>
  <c r="AA24" i="7"/>
  <c r="R24" i="7"/>
  <c r="S24" i="7" s="1"/>
  <c r="T24" i="7" s="1"/>
  <c r="I24" i="7"/>
  <c r="J24" i="7" s="1"/>
  <c r="K24" i="7" s="1"/>
  <c r="AK23" i="7"/>
  <c r="AL23" i="7" s="1"/>
  <c r="AJ23" i="7"/>
  <c r="AA23" i="7"/>
  <c r="AB23" i="7" s="1"/>
  <c r="AC23" i="7" s="1"/>
  <c r="R23" i="7"/>
  <c r="S23" i="7" s="1"/>
  <c r="T23" i="7" s="1"/>
  <c r="I23" i="7"/>
  <c r="AM23" i="7" s="1"/>
  <c r="AN23" i="7" s="1"/>
  <c r="AO23" i="7" s="1"/>
  <c r="AJ22" i="7"/>
  <c r="AK22" i="7" s="1"/>
  <c r="AL22" i="7" s="1"/>
  <c r="AA22" i="7"/>
  <c r="AB22" i="7" s="1"/>
  <c r="AC22" i="7" s="1"/>
  <c r="R22" i="7"/>
  <c r="S22" i="7" s="1"/>
  <c r="T22" i="7" s="1"/>
  <c r="J22" i="7"/>
  <c r="K22" i="7" s="1"/>
  <c r="I22" i="7"/>
  <c r="AM22" i="7" s="1"/>
  <c r="AN22" i="7" s="1"/>
  <c r="AO22" i="7" s="1"/>
  <c r="AJ21" i="7"/>
  <c r="AK21" i="7" s="1"/>
  <c r="AL21" i="7" s="1"/>
  <c r="AA21" i="7"/>
  <c r="AB21" i="7" s="1"/>
  <c r="AC21" i="7" s="1"/>
  <c r="S21" i="7"/>
  <c r="T21" i="7" s="1"/>
  <c r="R21" i="7"/>
  <c r="I21" i="7"/>
  <c r="J21" i="7" s="1"/>
  <c r="K21" i="7" s="1"/>
  <c r="AJ20" i="7"/>
  <c r="AK20" i="7" s="1"/>
  <c r="AL20" i="7" s="1"/>
  <c r="AB20" i="7"/>
  <c r="AC20" i="7" s="1"/>
  <c r="AA20" i="7"/>
  <c r="R20" i="7"/>
  <c r="S20" i="7" s="1"/>
  <c r="T20" i="7" s="1"/>
  <c r="I20" i="7"/>
  <c r="J20" i="7" s="1"/>
  <c r="K20" i="7" s="1"/>
  <c r="AK19" i="7"/>
  <c r="AL19" i="7" s="1"/>
  <c r="AJ19" i="7"/>
  <c r="AA19" i="7"/>
  <c r="AB19" i="7" s="1"/>
  <c r="AC19" i="7" s="1"/>
  <c r="R19" i="7"/>
  <c r="S19" i="7" s="1"/>
  <c r="T19" i="7" s="1"/>
  <c r="I19" i="7"/>
  <c r="AM19" i="7" s="1"/>
  <c r="AN19" i="7" s="1"/>
  <c r="AO19" i="7" s="1"/>
  <c r="AJ18" i="7"/>
  <c r="AK18" i="7" s="1"/>
  <c r="AL18" i="7" s="1"/>
  <c r="AA18" i="7"/>
  <c r="AB18" i="7" s="1"/>
  <c r="AC18" i="7" s="1"/>
  <c r="R18" i="7"/>
  <c r="S18" i="7" s="1"/>
  <c r="T18" i="7" s="1"/>
  <c r="J18" i="7"/>
  <c r="K18" i="7" s="1"/>
  <c r="I18" i="7"/>
  <c r="AM18" i="7" s="1"/>
  <c r="AN18" i="7" s="1"/>
  <c r="AO18" i="7" s="1"/>
  <c r="AJ17" i="7"/>
  <c r="AK17" i="7" s="1"/>
  <c r="AL17" i="7" s="1"/>
  <c r="AA17" i="7"/>
  <c r="AB17" i="7" s="1"/>
  <c r="AC17" i="7" s="1"/>
  <c r="S17" i="7"/>
  <c r="T17" i="7" s="1"/>
  <c r="R17" i="7"/>
  <c r="I17" i="7"/>
  <c r="AM17" i="7" s="1"/>
  <c r="AN17" i="7" s="1"/>
  <c r="AO17" i="7" s="1"/>
  <c r="AJ16" i="7"/>
  <c r="AK16" i="7" s="1"/>
  <c r="AL16" i="7" s="1"/>
  <c r="AB16" i="7"/>
  <c r="AC16" i="7" s="1"/>
  <c r="AA16" i="7"/>
  <c r="R16" i="7"/>
  <c r="S16" i="7" s="1"/>
  <c r="T16" i="7" s="1"/>
  <c r="I16" i="7"/>
  <c r="J16" i="7" s="1"/>
  <c r="K16" i="7" s="1"/>
  <c r="AK15" i="7"/>
  <c r="AL15" i="7" s="1"/>
  <c r="AJ15" i="7"/>
  <c r="AA15" i="7"/>
  <c r="AB15" i="7" s="1"/>
  <c r="AC15" i="7" s="1"/>
  <c r="R15" i="7"/>
  <c r="S15" i="7" s="1"/>
  <c r="T15" i="7" s="1"/>
  <c r="I15" i="7"/>
  <c r="AM15" i="7" s="1"/>
  <c r="AN15" i="7" s="1"/>
  <c r="AO15" i="7" s="1"/>
  <c r="AJ14" i="7"/>
  <c r="AK14" i="7" s="1"/>
  <c r="AL14" i="7" s="1"/>
  <c r="AA14" i="7"/>
  <c r="AB14" i="7" s="1"/>
  <c r="AC14" i="7" s="1"/>
  <c r="R14" i="7"/>
  <c r="S14" i="7" s="1"/>
  <c r="T14" i="7" s="1"/>
  <c r="J14" i="7"/>
  <c r="K14" i="7" s="1"/>
  <c r="I14" i="7"/>
  <c r="AM14" i="7" s="1"/>
  <c r="AN14" i="7" s="1"/>
  <c r="AO14" i="7" s="1"/>
  <c r="AJ13" i="7"/>
  <c r="AK13" i="7" s="1"/>
  <c r="AL13" i="7" s="1"/>
  <c r="AA13" i="7"/>
  <c r="AB13" i="7" s="1"/>
  <c r="AC13" i="7" s="1"/>
  <c r="S13" i="7"/>
  <c r="T13" i="7" s="1"/>
  <c r="R13" i="7"/>
  <c r="I13" i="7"/>
  <c r="J13" i="7" s="1"/>
  <c r="K13" i="7" s="1"/>
  <c r="AJ12" i="7"/>
  <c r="AK12" i="7" s="1"/>
  <c r="AL12" i="7" s="1"/>
  <c r="AB12" i="7"/>
  <c r="AC12" i="7" s="1"/>
  <c r="AA12" i="7"/>
  <c r="R12" i="7"/>
  <c r="S12" i="7" s="1"/>
  <c r="T12" i="7" s="1"/>
  <c r="I12" i="7"/>
  <c r="AM12" i="7" s="1"/>
  <c r="AN12" i="7" s="1"/>
  <c r="AO12" i="7" s="1"/>
  <c r="AK11" i="7"/>
  <c r="AL11" i="7" s="1"/>
  <c r="AJ11" i="7"/>
  <c r="AA11" i="7"/>
  <c r="AB11" i="7" s="1"/>
  <c r="AC11" i="7" s="1"/>
  <c r="R11" i="7"/>
  <c r="S11" i="7" s="1"/>
  <c r="T11" i="7" s="1"/>
  <c r="I11" i="7"/>
  <c r="J11" i="7" s="1"/>
  <c r="K11" i="7" s="1"/>
  <c r="AJ10" i="7"/>
  <c r="AK10" i="7" s="1"/>
  <c r="AL10" i="7" s="1"/>
  <c r="AA10" i="7"/>
  <c r="AB10" i="7" s="1"/>
  <c r="AC10" i="7" s="1"/>
  <c r="R10" i="7"/>
  <c r="S10" i="7" s="1"/>
  <c r="T10" i="7" s="1"/>
  <c r="J10" i="7"/>
  <c r="K10" i="7" s="1"/>
  <c r="I10" i="7"/>
  <c r="AM10" i="7" s="1"/>
  <c r="AN10" i="7" s="1"/>
  <c r="AO10" i="7" s="1"/>
  <c r="AJ9" i="7"/>
  <c r="AK9" i="7" s="1"/>
  <c r="AL9" i="7" s="1"/>
  <c r="AA9" i="7"/>
  <c r="AB9" i="7" s="1"/>
  <c r="AC9" i="7" s="1"/>
  <c r="S9" i="7"/>
  <c r="T9" i="7" s="1"/>
  <c r="R9" i="7"/>
  <c r="I9" i="7"/>
  <c r="J9" i="7" s="1"/>
  <c r="K9" i="7" s="1"/>
  <c r="AK31" i="7"/>
  <c r="AL31" i="7" s="1"/>
  <c r="AJ31" i="7"/>
  <c r="AA31" i="7"/>
  <c r="AB31" i="7" s="1"/>
  <c r="AC31" i="7" s="1"/>
  <c r="S31" i="7"/>
  <c r="T31" i="7" s="1"/>
  <c r="R31" i="7"/>
  <c r="I31" i="7"/>
  <c r="J31" i="7" s="1"/>
  <c r="K31" i="7" s="1"/>
  <c r="AJ30" i="7"/>
  <c r="AK30" i="7" s="1"/>
  <c r="AL30" i="7" s="1"/>
  <c r="AB30" i="7"/>
  <c r="AC30" i="7" s="1"/>
  <c r="AA30" i="7"/>
  <c r="R30" i="7"/>
  <c r="S30" i="7" s="1"/>
  <c r="T30" i="7" s="1"/>
  <c r="J30" i="7"/>
  <c r="K30" i="7" s="1"/>
  <c r="I30" i="7"/>
  <c r="AM30" i="7" s="1"/>
  <c r="AN30" i="7" s="1"/>
  <c r="AO30" i="7" s="1"/>
  <c r="AM33" i="7" l="1"/>
  <c r="AN33" i="7" s="1"/>
  <c r="AO33" i="7" s="1"/>
  <c r="AM9" i="7"/>
  <c r="AN9" i="7" s="1"/>
  <c r="AO9" i="7" s="1"/>
  <c r="AM13" i="7"/>
  <c r="AN13" i="7" s="1"/>
  <c r="AO13" i="7" s="1"/>
  <c r="AM21" i="7"/>
  <c r="AN21" i="7" s="1"/>
  <c r="AO21" i="7" s="1"/>
  <c r="AM11" i="7"/>
  <c r="AN11" i="7" s="1"/>
  <c r="AO11" i="7" s="1"/>
  <c r="J12" i="7"/>
  <c r="K12" i="7" s="1"/>
  <c r="J15" i="7"/>
  <c r="K15" i="7" s="1"/>
  <c r="J19" i="7"/>
  <c r="K19" i="7" s="1"/>
  <c r="J23" i="7"/>
  <c r="K23" i="7" s="1"/>
  <c r="J27" i="7"/>
  <c r="K27" i="7" s="1"/>
  <c r="AM16" i="7"/>
  <c r="AN16" i="7" s="1"/>
  <c r="AO16" i="7" s="1"/>
  <c r="J17" i="7"/>
  <c r="K17" i="7" s="1"/>
  <c r="AM20" i="7"/>
  <c r="AN20" i="7" s="1"/>
  <c r="AO20" i="7" s="1"/>
  <c r="AM24" i="7"/>
  <c r="AN24" i="7" s="1"/>
  <c r="AO24" i="7" s="1"/>
  <c r="J25" i="7"/>
  <c r="K25" i="7" s="1"/>
  <c r="AM28" i="7"/>
  <c r="AN28" i="7" s="1"/>
  <c r="AO28" i="7" s="1"/>
  <c r="AM31" i="7"/>
  <c r="AN31" i="7" s="1"/>
  <c r="AO31" i="7" s="1"/>
  <c r="AH35" i="9"/>
  <c r="AI35" i="9"/>
  <c r="AJ35" i="9"/>
  <c r="Z35" i="9"/>
  <c r="AA35" i="9"/>
  <c r="AB35" i="9" s="1"/>
  <c r="Q35" i="9"/>
  <c r="R35" i="9"/>
  <c r="S35" i="9" s="1"/>
  <c r="J35" i="9"/>
  <c r="AK35" i="9" s="1"/>
  <c r="AL35" i="9" s="1"/>
  <c r="AM35" i="9" s="1"/>
  <c r="K35" i="9"/>
  <c r="L35" i="9" s="1"/>
  <c r="AL43" i="9"/>
  <c r="H38" i="8"/>
  <c r="AG43" i="8"/>
  <c r="AI38" i="9"/>
  <c r="AA38" i="9"/>
  <c r="R38" i="9"/>
  <c r="K38" i="9"/>
  <c r="AD38" i="8"/>
  <c r="W38" i="8"/>
  <c r="N38" i="8"/>
  <c r="AC36" i="8"/>
  <c r="AD36" i="8"/>
  <c r="AE36" i="8" s="1"/>
  <c r="AC35" i="8"/>
  <c r="AD35" i="8" s="1"/>
  <c r="AE35" i="8" s="1"/>
  <c r="V36" i="8"/>
  <c r="W36" i="8"/>
  <c r="X36" i="8" s="1"/>
  <c r="V35" i="8"/>
  <c r="W35" i="8"/>
  <c r="X35" i="8" s="1"/>
  <c r="M36" i="8"/>
  <c r="N36" i="8"/>
  <c r="O36" i="8" s="1"/>
  <c r="M35" i="8"/>
  <c r="N35" i="8"/>
  <c r="O35" i="8" s="1"/>
  <c r="G36" i="8"/>
  <c r="H36" i="8"/>
  <c r="I36" i="8" s="1"/>
  <c r="G35" i="8"/>
  <c r="H35" i="8"/>
  <c r="I35" i="8" s="1"/>
  <c r="AJ35" i="7"/>
  <c r="J37" i="7" l="1"/>
  <c r="S37" i="7"/>
  <c r="AF35" i="8"/>
  <c r="AG35" i="8" s="1"/>
  <c r="AH35" i="8" s="1"/>
  <c r="AF36" i="8"/>
  <c r="AG36" i="8" s="1"/>
  <c r="AH36" i="8" s="1"/>
  <c r="AK35" i="7"/>
  <c r="AL35" i="7" s="1"/>
  <c r="AN42" i="7"/>
  <c r="AK37" i="7"/>
  <c r="AB37" i="7"/>
  <c r="G9" i="8" l="1"/>
  <c r="AI10" i="9" l="1"/>
  <c r="AJ10" i="9" s="1"/>
  <c r="AI11" i="9"/>
  <c r="AJ11" i="9" s="1"/>
  <c r="AI12" i="9"/>
  <c r="AJ12" i="9" s="1"/>
  <c r="AI13" i="9"/>
  <c r="AJ13" i="9" s="1"/>
  <c r="AI14" i="9"/>
  <c r="AJ14" i="9" s="1"/>
  <c r="AI15" i="9"/>
  <c r="AJ15" i="9" s="1"/>
  <c r="AI16" i="9"/>
  <c r="AJ16" i="9" s="1"/>
  <c r="AI17" i="9"/>
  <c r="AJ17" i="9" s="1"/>
  <c r="AI18" i="9"/>
  <c r="AJ18" i="9" s="1"/>
  <c r="AI19" i="9"/>
  <c r="AJ19" i="9" s="1"/>
  <c r="AI20" i="9"/>
  <c r="AJ20" i="9" s="1"/>
  <c r="AI21" i="9"/>
  <c r="AJ21" i="9" s="1"/>
  <c r="AI22" i="9"/>
  <c r="AJ22" i="9" s="1"/>
  <c r="AI23" i="9"/>
  <c r="AJ23" i="9" s="1"/>
  <c r="AI24" i="9"/>
  <c r="AJ24" i="9" s="1"/>
  <c r="AI25" i="9"/>
  <c r="AJ25" i="9" s="1"/>
  <c r="AI26" i="9"/>
  <c r="AJ26" i="9" s="1"/>
  <c r="AI27" i="9"/>
  <c r="AJ27" i="9" s="1"/>
  <c r="AI28" i="9"/>
  <c r="AJ28" i="9" s="1"/>
  <c r="AI29" i="9"/>
  <c r="AJ29" i="9" s="1"/>
  <c r="AI30" i="9"/>
  <c r="AJ30" i="9" s="1"/>
  <c r="AI31" i="9"/>
  <c r="AJ31" i="9" s="1"/>
  <c r="AI32" i="9"/>
  <c r="AJ32" i="9" s="1"/>
  <c r="AI33" i="9"/>
  <c r="AJ33" i="9" s="1"/>
  <c r="AI34" i="9"/>
  <c r="AJ34" i="9" s="1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30" i="9"/>
  <c r="AH31" i="9"/>
  <c r="AH32" i="9"/>
  <c r="AH33" i="9"/>
  <c r="AH34" i="9"/>
  <c r="AA10" i="9"/>
  <c r="AB10" i="9" s="1"/>
  <c r="AA11" i="9"/>
  <c r="AB11" i="9" s="1"/>
  <c r="AA12" i="9"/>
  <c r="AB12" i="9" s="1"/>
  <c r="AA13" i="9"/>
  <c r="AB13" i="9" s="1"/>
  <c r="AA14" i="9"/>
  <c r="AB14" i="9" s="1"/>
  <c r="AA15" i="9"/>
  <c r="AB15" i="9" s="1"/>
  <c r="AA16" i="9"/>
  <c r="AB16" i="9" s="1"/>
  <c r="AA17" i="9"/>
  <c r="AB17" i="9" s="1"/>
  <c r="AA18" i="9"/>
  <c r="AB18" i="9" s="1"/>
  <c r="AA19" i="9"/>
  <c r="AB19" i="9" s="1"/>
  <c r="AA20" i="9"/>
  <c r="AB20" i="9" s="1"/>
  <c r="AA21" i="9"/>
  <c r="AB21" i="9" s="1"/>
  <c r="AA22" i="9"/>
  <c r="AB22" i="9" s="1"/>
  <c r="AA23" i="9"/>
  <c r="AB23" i="9" s="1"/>
  <c r="AA24" i="9"/>
  <c r="AB24" i="9" s="1"/>
  <c r="AA25" i="9"/>
  <c r="AB25" i="9" s="1"/>
  <c r="AA26" i="9"/>
  <c r="AB26" i="9" s="1"/>
  <c r="AA27" i="9"/>
  <c r="AB27" i="9" s="1"/>
  <c r="AA28" i="9"/>
  <c r="AB28" i="9" s="1"/>
  <c r="AA29" i="9"/>
  <c r="AB29" i="9" s="1"/>
  <c r="AA30" i="9"/>
  <c r="AB30" i="9" s="1"/>
  <c r="AA31" i="9"/>
  <c r="AB31" i="9" s="1"/>
  <c r="AA32" i="9"/>
  <c r="AB32" i="9" s="1"/>
  <c r="AA33" i="9"/>
  <c r="AB33" i="9" s="1"/>
  <c r="AA34" i="9"/>
  <c r="AB34" i="9" s="1"/>
  <c r="Z10" i="9"/>
  <c r="Z11" i="9"/>
  <c r="Z12" i="9"/>
  <c r="Z13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Z32" i="9"/>
  <c r="Z33" i="9"/>
  <c r="Z34" i="9"/>
  <c r="R10" i="9"/>
  <c r="S10" i="9" s="1"/>
  <c r="R11" i="9"/>
  <c r="S11" i="9" s="1"/>
  <c r="R12" i="9"/>
  <c r="S12" i="9" s="1"/>
  <c r="R13" i="9"/>
  <c r="S13" i="9" s="1"/>
  <c r="R14" i="9"/>
  <c r="S14" i="9" s="1"/>
  <c r="R15" i="9"/>
  <c r="S15" i="9" s="1"/>
  <c r="R16" i="9"/>
  <c r="S16" i="9" s="1"/>
  <c r="R17" i="9"/>
  <c r="S17" i="9" s="1"/>
  <c r="R18" i="9"/>
  <c r="S18" i="9" s="1"/>
  <c r="R19" i="9"/>
  <c r="S19" i="9" s="1"/>
  <c r="R20" i="9"/>
  <c r="S20" i="9" s="1"/>
  <c r="R21" i="9"/>
  <c r="S21" i="9" s="1"/>
  <c r="R22" i="9"/>
  <c r="S22" i="9" s="1"/>
  <c r="R23" i="9"/>
  <c r="S23" i="9" s="1"/>
  <c r="R24" i="9"/>
  <c r="S24" i="9" s="1"/>
  <c r="R25" i="9"/>
  <c r="S25" i="9" s="1"/>
  <c r="R26" i="9"/>
  <c r="S26" i="9" s="1"/>
  <c r="R27" i="9"/>
  <c r="S27" i="9" s="1"/>
  <c r="R28" i="9"/>
  <c r="S28" i="9" s="1"/>
  <c r="R29" i="9"/>
  <c r="S29" i="9" s="1"/>
  <c r="R30" i="9"/>
  <c r="S30" i="9" s="1"/>
  <c r="R31" i="9"/>
  <c r="S31" i="9" s="1"/>
  <c r="R32" i="9"/>
  <c r="S32" i="9" s="1"/>
  <c r="R33" i="9"/>
  <c r="S33" i="9" s="1"/>
  <c r="R34" i="9"/>
  <c r="S34" i="9" s="1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AI9" i="9"/>
  <c r="AJ9" i="9" s="1"/>
  <c r="AH9" i="9"/>
  <c r="AA9" i="9"/>
  <c r="AB9" i="9" s="1"/>
  <c r="Z9" i="9"/>
  <c r="R9" i="9"/>
  <c r="S9" i="9" s="1"/>
  <c r="Q9" i="9"/>
  <c r="K9" i="9"/>
  <c r="J9" i="9"/>
  <c r="AK13" i="9" l="1"/>
  <c r="AL13" i="9" s="1"/>
  <c r="AM13" i="9" s="1"/>
  <c r="AK34" i="9"/>
  <c r="AL34" i="9" s="1"/>
  <c r="AM34" i="9" s="1"/>
  <c r="AK33" i="9"/>
  <c r="AL33" i="9" s="1"/>
  <c r="AM33" i="9" s="1"/>
  <c r="AK32" i="9"/>
  <c r="AL32" i="9" s="1"/>
  <c r="AM32" i="9" s="1"/>
  <c r="AK31" i="9"/>
  <c r="AL31" i="9" s="1"/>
  <c r="AM31" i="9" s="1"/>
  <c r="AK30" i="9"/>
  <c r="AL30" i="9" s="1"/>
  <c r="AM30" i="9" s="1"/>
  <c r="AK29" i="9"/>
  <c r="AL29" i="9" s="1"/>
  <c r="AM29" i="9" s="1"/>
  <c r="AK28" i="9"/>
  <c r="AL28" i="9" s="1"/>
  <c r="AM28" i="9" s="1"/>
  <c r="AK27" i="9"/>
  <c r="AL27" i="9" s="1"/>
  <c r="AM27" i="9" s="1"/>
  <c r="AK26" i="9"/>
  <c r="AL26" i="9" s="1"/>
  <c r="AM26" i="9" s="1"/>
  <c r="AK25" i="9"/>
  <c r="AL25" i="9" s="1"/>
  <c r="AM25" i="9" s="1"/>
  <c r="AK24" i="9"/>
  <c r="AL24" i="9" s="1"/>
  <c r="AM24" i="9" s="1"/>
  <c r="AK23" i="9"/>
  <c r="AL23" i="9" s="1"/>
  <c r="AM23" i="9" s="1"/>
  <c r="AK22" i="9"/>
  <c r="AL22" i="9" s="1"/>
  <c r="AM22" i="9" s="1"/>
  <c r="AK21" i="9"/>
  <c r="AL21" i="9" s="1"/>
  <c r="AM21" i="9" s="1"/>
  <c r="AK20" i="9"/>
  <c r="AL20" i="9" s="1"/>
  <c r="AM20" i="9" s="1"/>
  <c r="AK19" i="9"/>
  <c r="AL19" i="9" s="1"/>
  <c r="AM19" i="9" s="1"/>
  <c r="AK18" i="9"/>
  <c r="AL18" i="9" s="1"/>
  <c r="AM18" i="9" s="1"/>
  <c r="AK17" i="9"/>
  <c r="AL17" i="9" s="1"/>
  <c r="AM17" i="9" s="1"/>
  <c r="AK16" i="9"/>
  <c r="AL16" i="9" s="1"/>
  <c r="AM16" i="9" s="1"/>
  <c r="AK15" i="9"/>
  <c r="AL15" i="9" s="1"/>
  <c r="AM15" i="9" s="1"/>
  <c r="AK14" i="9"/>
  <c r="AL14" i="9" s="1"/>
  <c r="AM14" i="9" s="1"/>
  <c r="AK12" i="9"/>
  <c r="AL12" i="9" s="1"/>
  <c r="AM12" i="9" s="1"/>
  <c r="AK10" i="9"/>
  <c r="AL10" i="9" s="1"/>
  <c r="AM10" i="9" s="1"/>
  <c r="AK11" i="9"/>
  <c r="AL11" i="9" s="1"/>
  <c r="AM11" i="9" s="1"/>
  <c r="AK9" i="9"/>
  <c r="AL9" i="9" s="1"/>
  <c r="AM9" i="9" s="1"/>
  <c r="AA39" i="9"/>
  <c r="AB39" i="9" s="1"/>
  <c r="AA40" i="9"/>
  <c r="AB40" i="9" s="1"/>
  <c r="AA41" i="9"/>
  <c r="AB41" i="9" s="1"/>
  <c r="R41" i="9"/>
  <c r="S41" i="9" s="1"/>
  <c r="R40" i="9"/>
  <c r="S40" i="9" s="1"/>
  <c r="R39" i="9"/>
  <c r="S39" i="9" s="1"/>
  <c r="AI40" i="9"/>
  <c r="AJ40" i="9" s="1"/>
  <c r="AI39" i="9"/>
  <c r="AJ39" i="9" s="1"/>
  <c r="AI41" i="9"/>
  <c r="AJ41" i="9" s="1"/>
  <c r="L33" i="9"/>
  <c r="L31" i="9"/>
  <c r="L29" i="9"/>
  <c r="L27" i="9"/>
  <c r="L25" i="9"/>
  <c r="L23" i="9"/>
  <c r="L21" i="9"/>
  <c r="L19" i="9"/>
  <c r="L17" i="9"/>
  <c r="L15" i="9"/>
  <c r="L13" i="9"/>
  <c r="L11" i="9"/>
  <c r="L9" i="9"/>
  <c r="L34" i="9"/>
  <c r="L32" i="9"/>
  <c r="L30" i="9"/>
  <c r="L28" i="9"/>
  <c r="L26" i="9"/>
  <c r="L24" i="9"/>
  <c r="L22" i="9"/>
  <c r="L20" i="9"/>
  <c r="L18" i="9"/>
  <c r="L16" i="9"/>
  <c r="L14" i="9"/>
  <c r="L12" i="9"/>
  <c r="L10" i="9"/>
  <c r="AL44" i="9" l="1"/>
  <c r="AM44" i="9" s="1"/>
  <c r="AL45" i="9"/>
  <c r="AM45" i="9" s="1"/>
  <c r="AL46" i="9"/>
  <c r="AM46" i="9" s="1"/>
  <c r="K41" i="9"/>
  <c r="L41" i="9" s="1"/>
  <c r="K40" i="9"/>
  <c r="L40" i="9" s="1"/>
  <c r="K39" i="9"/>
  <c r="L39" i="9" s="1"/>
  <c r="AC10" i="8"/>
  <c r="AD10" i="8" s="1"/>
  <c r="AE10" i="8" s="1"/>
  <c r="AC11" i="8"/>
  <c r="AD11" i="8" s="1"/>
  <c r="AE11" i="8" s="1"/>
  <c r="AC12" i="8"/>
  <c r="AD12" i="8" s="1"/>
  <c r="AE12" i="8" s="1"/>
  <c r="AC13" i="8"/>
  <c r="AD13" i="8" s="1"/>
  <c r="AE13" i="8" s="1"/>
  <c r="AC14" i="8"/>
  <c r="AD14" i="8" s="1"/>
  <c r="AE14" i="8" s="1"/>
  <c r="AC15" i="8"/>
  <c r="AD15" i="8" s="1"/>
  <c r="AE15" i="8" s="1"/>
  <c r="AC16" i="8"/>
  <c r="AD16" i="8" s="1"/>
  <c r="AE16" i="8" s="1"/>
  <c r="AC17" i="8"/>
  <c r="AD17" i="8" s="1"/>
  <c r="AE17" i="8" s="1"/>
  <c r="AC18" i="8"/>
  <c r="AD18" i="8" s="1"/>
  <c r="AE18" i="8" s="1"/>
  <c r="AC19" i="8"/>
  <c r="AD19" i="8" s="1"/>
  <c r="AE19" i="8" s="1"/>
  <c r="AC20" i="8"/>
  <c r="AD20" i="8" s="1"/>
  <c r="AE20" i="8" s="1"/>
  <c r="AC21" i="8"/>
  <c r="AD21" i="8" s="1"/>
  <c r="AE21" i="8" s="1"/>
  <c r="AC22" i="8"/>
  <c r="AD22" i="8" s="1"/>
  <c r="AE22" i="8" s="1"/>
  <c r="AC23" i="8"/>
  <c r="AD23" i="8" s="1"/>
  <c r="AE23" i="8" s="1"/>
  <c r="AC24" i="8"/>
  <c r="AD24" i="8" s="1"/>
  <c r="AE24" i="8" s="1"/>
  <c r="AC25" i="8"/>
  <c r="AD25" i="8" s="1"/>
  <c r="AE25" i="8" s="1"/>
  <c r="AC26" i="8"/>
  <c r="AD26" i="8" s="1"/>
  <c r="AE26" i="8" s="1"/>
  <c r="AC27" i="8"/>
  <c r="AD27" i="8" s="1"/>
  <c r="AE27" i="8" s="1"/>
  <c r="AC28" i="8"/>
  <c r="AD28" i="8" s="1"/>
  <c r="AE28" i="8" s="1"/>
  <c r="AC29" i="8"/>
  <c r="AD29" i="8" s="1"/>
  <c r="AE29" i="8" s="1"/>
  <c r="AC30" i="8"/>
  <c r="AD30" i="8" s="1"/>
  <c r="AE30" i="8" s="1"/>
  <c r="AC31" i="8"/>
  <c r="AD31" i="8" s="1"/>
  <c r="AE31" i="8" s="1"/>
  <c r="AC32" i="8"/>
  <c r="AD32" i="8" s="1"/>
  <c r="AE32" i="8" s="1"/>
  <c r="AC33" i="8"/>
  <c r="AD33" i="8" s="1"/>
  <c r="AE33" i="8" s="1"/>
  <c r="AC34" i="8"/>
  <c r="AD34" i="8" s="1"/>
  <c r="AE34" i="8" s="1"/>
  <c r="V10" i="8"/>
  <c r="W10" i="8" s="1"/>
  <c r="X10" i="8" s="1"/>
  <c r="V11" i="8"/>
  <c r="W11" i="8" s="1"/>
  <c r="X11" i="8" s="1"/>
  <c r="V12" i="8"/>
  <c r="W12" i="8" s="1"/>
  <c r="X12" i="8" s="1"/>
  <c r="V13" i="8"/>
  <c r="W13" i="8" s="1"/>
  <c r="X13" i="8" s="1"/>
  <c r="V14" i="8"/>
  <c r="W14" i="8" s="1"/>
  <c r="X14" i="8" s="1"/>
  <c r="V15" i="8"/>
  <c r="W15" i="8" s="1"/>
  <c r="X15" i="8" s="1"/>
  <c r="V16" i="8"/>
  <c r="W16" i="8" s="1"/>
  <c r="X16" i="8" s="1"/>
  <c r="V17" i="8"/>
  <c r="W17" i="8" s="1"/>
  <c r="X17" i="8" s="1"/>
  <c r="V18" i="8"/>
  <c r="W18" i="8" s="1"/>
  <c r="X18" i="8" s="1"/>
  <c r="V19" i="8"/>
  <c r="W19" i="8" s="1"/>
  <c r="X19" i="8" s="1"/>
  <c r="V20" i="8"/>
  <c r="W20" i="8" s="1"/>
  <c r="X20" i="8" s="1"/>
  <c r="V21" i="8"/>
  <c r="W21" i="8" s="1"/>
  <c r="X21" i="8" s="1"/>
  <c r="V22" i="8"/>
  <c r="W22" i="8" s="1"/>
  <c r="X22" i="8" s="1"/>
  <c r="V23" i="8"/>
  <c r="W23" i="8" s="1"/>
  <c r="X23" i="8" s="1"/>
  <c r="V24" i="8"/>
  <c r="W24" i="8" s="1"/>
  <c r="X24" i="8" s="1"/>
  <c r="V25" i="8"/>
  <c r="W25" i="8" s="1"/>
  <c r="X25" i="8" s="1"/>
  <c r="V26" i="8"/>
  <c r="W26" i="8" s="1"/>
  <c r="X26" i="8" s="1"/>
  <c r="V27" i="8"/>
  <c r="W27" i="8" s="1"/>
  <c r="X27" i="8" s="1"/>
  <c r="V28" i="8"/>
  <c r="W28" i="8" s="1"/>
  <c r="X28" i="8" s="1"/>
  <c r="V29" i="8"/>
  <c r="W29" i="8" s="1"/>
  <c r="X29" i="8" s="1"/>
  <c r="V30" i="8"/>
  <c r="W30" i="8" s="1"/>
  <c r="X30" i="8" s="1"/>
  <c r="V31" i="8"/>
  <c r="W31" i="8" s="1"/>
  <c r="X31" i="8" s="1"/>
  <c r="V32" i="8"/>
  <c r="W32" i="8" s="1"/>
  <c r="X32" i="8" s="1"/>
  <c r="V33" i="8"/>
  <c r="W33" i="8" s="1"/>
  <c r="X33" i="8" s="1"/>
  <c r="V34" i="8"/>
  <c r="W34" i="8" s="1"/>
  <c r="X34" i="8" s="1"/>
  <c r="M10" i="8"/>
  <c r="N10" i="8" s="1"/>
  <c r="O10" i="8" s="1"/>
  <c r="M11" i="8"/>
  <c r="N11" i="8" s="1"/>
  <c r="O11" i="8" s="1"/>
  <c r="M12" i="8"/>
  <c r="N12" i="8" s="1"/>
  <c r="O12" i="8" s="1"/>
  <c r="M13" i="8"/>
  <c r="N13" i="8" s="1"/>
  <c r="O13" i="8" s="1"/>
  <c r="M14" i="8"/>
  <c r="N14" i="8" s="1"/>
  <c r="O14" i="8" s="1"/>
  <c r="M15" i="8"/>
  <c r="N15" i="8" s="1"/>
  <c r="O15" i="8" s="1"/>
  <c r="M16" i="8"/>
  <c r="N16" i="8" s="1"/>
  <c r="O16" i="8" s="1"/>
  <c r="M17" i="8"/>
  <c r="N17" i="8" s="1"/>
  <c r="O17" i="8" s="1"/>
  <c r="M18" i="8"/>
  <c r="N18" i="8" s="1"/>
  <c r="O18" i="8" s="1"/>
  <c r="M19" i="8"/>
  <c r="N19" i="8" s="1"/>
  <c r="O19" i="8" s="1"/>
  <c r="M20" i="8"/>
  <c r="N20" i="8" s="1"/>
  <c r="O20" i="8" s="1"/>
  <c r="M21" i="8"/>
  <c r="N21" i="8" s="1"/>
  <c r="O21" i="8" s="1"/>
  <c r="M22" i="8"/>
  <c r="N22" i="8" s="1"/>
  <c r="O22" i="8" s="1"/>
  <c r="M23" i="8"/>
  <c r="N23" i="8" s="1"/>
  <c r="O23" i="8" s="1"/>
  <c r="M24" i="8"/>
  <c r="N24" i="8" s="1"/>
  <c r="O24" i="8" s="1"/>
  <c r="M25" i="8"/>
  <c r="N25" i="8" s="1"/>
  <c r="O25" i="8" s="1"/>
  <c r="M26" i="8"/>
  <c r="N26" i="8" s="1"/>
  <c r="O26" i="8" s="1"/>
  <c r="M27" i="8"/>
  <c r="N27" i="8" s="1"/>
  <c r="O27" i="8" s="1"/>
  <c r="M28" i="8"/>
  <c r="N28" i="8" s="1"/>
  <c r="O28" i="8" s="1"/>
  <c r="M29" i="8"/>
  <c r="N29" i="8" s="1"/>
  <c r="O29" i="8" s="1"/>
  <c r="M30" i="8"/>
  <c r="N30" i="8" s="1"/>
  <c r="O30" i="8" s="1"/>
  <c r="M31" i="8"/>
  <c r="N31" i="8" s="1"/>
  <c r="O31" i="8" s="1"/>
  <c r="M32" i="8"/>
  <c r="N32" i="8" s="1"/>
  <c r="O32" i="8" s="1"/>
  <c r="M33" i="8"/>
  <c r="N33" i="8" s="1"/>
  <c r="O33" i="8" s="1"/>
  <c r="M34" i="8"/>
  <c r="N34" i="8" s="1"/>
  <c r="O34" i="8" s="1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AC9" i="8"/>
  <c r="AD9" i="8" s="1"/>
  <c r="AE9" i="8" s="1"/>
  <c r="V9" i="8"/>
  <c r="W9" i="8" s="1"/>
  <c r="X9" i="8" s="1"/>
  <c r="M9" i="8"/>
  <c r="N9" i="8" s="1"/>
  <c r="O9" i="8" s="1"/>
  <c r="AD39" i="8" l="1"/>
  <c r="AE39" i="8" s="1"/>
  <c r="AD40" i="8"/>
  <c r="AE40" i="8" s="1"/>
  <c r="AD41" i="8"/>
  <c r="AE41" i="8" s="1"/>
  <c r="W41" i="8"/>
  <c r="X41" i="8" s="1"/>
  <c r="W39" i="8"/>
  <c r="X39" i="8" s="1"/>
  <c r="W40" i="8"/>
  <c r="X40" i="8" s="1"/>
  <c r="N39" i="8"/>
  <c r="O39" i="8" s="1"/>
  <c r="N40" i="8"/>
  <c r="O40" i="8" s="1"/>
  <c r="N41" i="8"/>
  <c r="O41" i="8" s="1"/>
  <c r="AF18" i="8"/>
  <c r="AG18" i="8" s="1"/>
  <c r="AH18" i="8" s="1"/>
  <c r="AF16" i="8"/>
  <c r="AG16" i="8" s="1"/>
  <c r="AH16" i="8" s="1"/>
  <c r="AF12" i="8"/>
  <c r="AG12" i="8" s="1"/>
  <c r="AH12" i="8" s="1"/>
  <c r="AF34" i="8"/>
  <c r="AG34" i="8" s="1"/>
  <c r="AH34" i="8" s="1"/>
  <c r="AF32" i="8"/>
  <c r="AG32" i="8" s="1"/>
  <c r="AH32" i="8" s="1"/>
  <c r="AF31" i="8"/>
  <c r="AG31" i="8" s="1"/>
  <c r="AH31" i="8" s="1"/>
  <c r="AF30" i="8"/>
  <c r="AG30" i="8" s="1"/>
  <c r="AH30" i="8" s="1"/>
  <c r="AF28" i="8"/>
  <c r="AG28" i="8" s="1"/>
  <c r="AH28" i="8" s="1"/>
  <c r="AF27" i="8"/>
  <c r="AG27" i="8" s="1"/>
  <c r="AH27" i="8" s="1"/>
  <c r="AF26" i="8"/>
  <c r="AG26" i="8" s="1"/>
  <c r="AH26" i="8" s="1"/>
  <c r="AF24" i="8"/>
  <c r="AG24" i="8" s="1"/>
  <c r="AH24" i="8" s="1"/>
  <c r="AF23" i="8"/>
  <c r="AG23" i="8" s="1"/>
  <c r="AH23" i="8" s="1"/>
  <c r="AF22" i="8"/>
  <c r="AG22" i="8" s="1"/>
  <c r="AH22" i="8" s="1"/>
  <c r="AF20" i="8"/>
  <c r="AG20" i="8" s="1"/>
  <c r="AH20" i="8" s="1"/>
  <c r="AF19" i="8"/>
  <c r="AG19" i="8" s="1"/>
  <c r="AH19" i="8" s="1"/>
  <c r="AF15" i="8"/>
  <c r="AG15" i="8" s="1"/>
  <c r="AH15" i="8" s="1"/>
  <c r="AF14" i="8"/>
  <c r="AG14" i="8" s="1"/>
  <c r="AH14" i="8" s="1"/>
  <c r="AF10" i="8"/>
  <c r="AG10" i="8" s="1"/>
  <c r="AH10" i="8" s="1"/>
  <c r="AF11" i="8"/>
  <c r="AG11" i="8" s="1"/>
  <c r="AH11" i="8" s="1"/>
  <c r="AF33" i="8"/>
  <c r="AG33" i="8" s="1"/>
  <c r="AH33" i="8" s="1"/>
  <c r="AF29" i="8"/>
  <c r="AG29" i="8" s="1"/>
  <c r="AH29" i="8" s="1"/>
  <c r="AF25" i="8"/>
  <c r="AG25" i="8" s="1"/>
  <c r="AH25" i="8" s="1"/>
  <c r="AF21" i="8"/>
  <c r="AG21" i="8" s="1"/>
  <c r="AH21" i="8" s="1"/>
  <c r="AF17" i="8"/>
  <c r="AG17" i="8" s="1"/>
  <c r="AH17" i="8" s="1"/>
  <c r="AF13" i="8"/>
  <c r="AG13" i="8" s="1"/>
  <c r="AH13" i="8" s="1"/>
  <c r="H33" i="8"/>
  <c r="I33" i="8" s="1"/>
  <c r="H29" i="8"/>
  <c r="I29" i="8" s="1"/>
  <c r="H25" i="8"/>
  <c r="I25" i="8" s="1"/>
  <c r="H21" i="8"/>
  <c r="I21" i="8" s="1"/>
  <c r="H17" i="8"/>
  <c r="I17" i="8" s="1"/>
  <c r="H13" i="8"/>
  <c r="I13" i="8" s="1"/>
  <c r="H32" i="8"/>
  <c r="I32" i="8" s="1"/>
  <c r="H28" i="8"/>
  <c r="I28" i="8" s="1"/>
  <c r="H24" i="8"/>
  <c r="I24" i="8" s="1"/>
  <c r="H20" i="8"/>
  <c r="I20" i="8" s="1"/>
  <c r="H16" i="8"/>
  <c r="I16" i="8" s="1"/>
  <c r="H12" i="8"/>
  <c r="I12" i="8" s="1"/>
  <c r="H9" i="8"/>
  <c r="I9" i="8" s="1"/>
  <c r="AF9" i="8"/>
  <c r="AG9" i="8" s="1"/>
  <c r="AH9" i="8" s="1"/>
  <c r="H31" i="8"/>
  <c r="I31" i="8" s="1"/>
  <c r="H27" i="8"/>
  <c r="I27" i="8" s="1"/>
  <c r="H23" i="8"/>
  <c r="I23" i="8" s="1"/>
  <c r="H19" i="8"/>
  <c r="I19" i="8" s="1"/>
  <c r="H15" i="8"/>
  <c r="I15" i="8" s="1"/>
  <c r="H11" i="8"/>
  <c r="I11" i="8" s="1"/>
  <c r="H34" i="8"/>
  <c r="I34" i="8" s="1"/>
  <c r="H30" i="8"/>
  <c r="I30" i="8" s="1"/>
  <c r="H26" i="8"/>
  <c r="I26" i="8" s="1"/>
  <c r="H22" i="8"/>
  <c r="I22" i="8" s="1"/>
  <c r="H18" i="8"/>
  <c r="I18" i="8" s="1"/>
  <c r="H14" i="8"/>
  <c r="I14" i="8" s="1"/>
  <c r="H10" i="8"/>
  <c r="I10" i="8" s="1"/>
  <c r="AG44" i="8" l="1"/>
  <c r="AH44" i="8" s="1"/>
  <c r="AG45" i="8"/>
  <c r="AH45" i="8" s="1"/>
  <c r="AG46" i="8"/>
  <c r="AH46" i="8" s="1"/>
  <c r="H41" i="8"/>
  <c r="I41" i="8" s="1"/>
  <c r="H39" i="8"/>
  <c r="I39" i="8" s="1"/>
  <c r="H40" i="8"/>
  <c r="I40" i="8" s="1"/>
  <c r="AA35" i="7"/>
  <c r="AB35" i="7" s="1"/>
  <c r="AC35" i="7" s="1"/>
  <c r="R35" i="7"/>
  <c r="S35" i="7" s="1"/>
  <c r="T35" i="7" s="1"/>
  <c r="I35" i="7"/>
  <c r="S38" i="7" l="1"/>
  <c r="T38" i="7" s="1"/>
  <c r="J35" i="7"/>
  <c r="K35" i="7" s="1"/>
  <c r="AM35" i="7"/>
  <c r="AN35" i="7" s="1"/>
  <c r="AO35" i="7" s="1"/>
  <c r="S40" i="7"/>
  <c r="T40" i="7" s="1"/>
  <c r="S39" i="7"/>
  <c r="T39" i="7" s="1"/>
  <c r="AB38" i="7"/>
  <c r="AC38" i="7" s="1"/>
  <c r="AB39" i="7"/>
  <c r="AC39" i="7" s="1"/>
  <c r="AK39" i="7" l="1"/>
  <c r="AL39" i="7" s="1"/>
  <c r="AK40" i="7"/>
  <c r="AL40" i="7" s="1"/>
  <c r="AK38" i="7"/>
  <c r="AL38" i="7" s="1"/>
  <c r="J40" i="7"/>
  <c r="K40" i="7" s="1"/>
  <c r="J39" i="7"/>
  <c r="K39" i="7" s="1"/>
  <c r="J38" i="7"/>
  <c r="K38" i="7" s="1"/>
  <c r="AB40" i="7"/>
  <c r="AC40" i="7" s="1"/>
  <c r="AN43" i="7" l="1"/>
  <c r="AO43" i="7" s="1"/>
  <c r="AN44" i="7"/>
  <c r="AO44" i="7" s="1"/>
  <c r="AN45" i="7"/>
  <c r="AO45" i="7" s="1"/>
</calcChain>
</file>

<file path=xl/sharedStrings.xml><?xml version="1.0" encoding="utf-8"?>
<sst xmlns="http://schemas.openxmlformats.org/spreadsheetml/2006/main" count="316" uniqueCount="146">
  <si>
    <t>№</t>
  </si>
  <si>
    <t>Музыка</t>
  </si>
  <si>
    <t>%</t>
  </si>
  <si>
    <t>І ур</t>
  </si>
  <si>
    <t>ІІ ур</t>
  </si>
  <si>
    <t>ІІІ ур</t>
  </si>
  <si>
    <t xml:space="preserve">Мектепалды топ (5 жастан бастап) қорытынды диагностиканың нәтижелерін  </t>
  </si>
  <si>
    <t xml:space="preserve">Мектепалды топ (5 жастан бастап) аралық диагностиканың нәтижелерін  </t>
  </si>
  <si>
    <t xml:space="preserve">Мектепалды топ (5 жастан бастап) бастапқы диагностиканың нәтижелерін   </t>
  </si>
  <si>
    <t>бақылау парағы</t>
  </si>
  <si>
    <t>«Шығармашылық» білім беру саласы</t>
  </si>
  <si>
    <t>Баланың аты - жөні</t>
  </si>
  <si>
    <t>Жалпы саны</t>
  </si>
  <si>
    <t>Орташа деңгей</t>
  </si>
  <si>
    <t>Біліктер мен  дағдылардың даму деңгейі</t>
  </si>
  <si>
    <t>І деңгей</t>
  </si>
  <si>
    <t>ІІ деңгей</t>
  </si>
  <si>
    <t>ІІІ деңгей</t>
  </si>
  <si>
    <t xml:space="preserve">Б (I деңгей)  </t>
  </si>
  <si>
    <t xml:space="preserve">В (II деңгей) </t>
  </si>
  <si>
    <t>Г (III деңгей)</t>
  </si>
  <si>
    <t>Барлық бала саны</t>
  </si>
  <si>
    <t>А (Барлық бала саны)</t>
  </si>
  <si>
    <t>саны</t>
  </si>
  <si>
    <t>Сурет салу</t>
  </si>
  <si>
    <t>Мүсіндеу</t>
  </si>
  <si>
    <t>Жапсыру</t>
  </si>
  <si>
    <t>5-Т.1 сурет салу техникасын игерген</t>
  </si>
  <si>
    <t>5-Т.2 заттардың үлгі бойынша пішінін, түсін ескере отырып, сурет салады</t>
  </si>
  <si>
    <t>5-Т.3 заттар мен жануарлардың пішінін бейнелейді</t>
  </si>
  <si>
    <t>5-Т.4 мазмұнды композицияның бейнесін салу дағдыларын игерген</t>
  </si>
  <si>
    <t>5-Т.5 қазақ оюларының элементтерін қолданады</t>
  </si>
  <si>
    <t>5-Т.6 мүсіндеуде кескішті қолдана біледі</t>
  </si>
  <si>
    <t>5-Т.7 жануарлардың мүсінін жасаудың әртүрлі тәсілдерін пайдаланады</t>
  </si>
  <si>
    <t>5-Т.8 ертегілер мен қоршаған өмір тақырыптарына мазмұндық композициялар құрастырады</t>
  </si>
  <si>
    <t>5-Т.9 ұжымдық жұмысқа қатысады, тұрмыстық заттарды бейнелеуге қызығушылық танытады</t>
  </si>
  <si>
    <t>5-Т.10 халықтық бұйымдардың желісі бойынша ыдыстарды мүсіндеу дағдыларын игерген</t>
  </si>
  <si>
    <t>5-Т.11 қоршаған әлемнің әсемдігін эмоционалды қабылдайды</t>
  </si>
  <si>
    <t>5-Т.12 қайшыны дұрыс ұстайды және оны пайдалана алады</t>
  </si>
  <si>
    <t>5-Т.13 бірнеше бөліктерден тұратын заттарды орналастырады және желімдейді</t>
  </si>
  <si>
    <t>5-Т.14 қазақ оюларының бөліктерінен, өсімдік және геометриялық пішіндерден өрнектер жасайды, оларды кезектестіріп ретімен желімдейді</t>
  </si>
  <si>
    <t>5-Т.15 ұжымдық жұмыстарды орындауға қатысады</t>
  </si>
  <si>
    <t>5-Т.16панно даярлау туралы ұғымдарға ие, сәндік композицияларды өз ойынша орындайды</t>
  </si>
  <si>
    <t>5-Т.17 бейнелеу өнерінің түрлері: көркем сурет, мүсіндеу, халық өнері туралы түсініктерге ие</t>
  </si>
  <si>
    <t>5-Т.18 әуені бойынша әндерді таниды, олардың мазмұны туралы баяндайды</t>
  </si>
  <si>
    <t>5-Т.19 әнді созып, сөздерін анық айтады, таныс әндерді сүйемелдеумен және сүйемелдеусіз орындайды</t>
  </si>
  <si>
    <t>5-Т.20 әнді бірге бастап, бірге аяқтайды</t>
  </si>
  <si>
    <t>5-Т.21 музыканың сипатына сәйкес қимылдарды музыкалық шығарманың түріне сәйкес өздігінен ауыстыра отырып орындайды</t>
  </si>
  <si>
    <t>5-Т.22 таныс емес музыкамен оның негізгі көңіл-күйін бере отырып, қимылдайды</t>
  </si>
  <si>
    <t>5-Т.23 әндерді, билерді сахналайды</t>
  </si>
  <si>
    <t>5-Т.1 гүлдер, көкөністер, жемістерді шынайы бейнесінен және елестетуі бойынша суреттерін салады</t>
  </si>
  <si>
    <t>5-Т.2 суретті салуда мәнерлеу құралдарын, қазақтың ою-өрнек элементтерін қолданады</t>
  </si>
  <si>
    <t>5-Т.3 сюжетті суреттерді салады</t>
  </si>
  <si>
    <t>5-Т.4 қарапайым үйлесімділікті сақтай отырып, адам мен жануарлардың пішінін мүсіндей біледі</t>
  </si>
  <si>
    <t>5-Т.5 халық ойыншықтары мен керамикалық бұйымдардың желісі бойынша бейнелерді бере біледі</t>
  </si>
  <si>
    <t>5-Т.6 заттармен және элементтермен толықтыра отырып, кейіпкерлер мен композицияларға тән бөлшектерді қолданады</t>
  </si>
  <si>
    <t>5-Т.7 жұмыс тәсілдерін таңдайды және негіздейді</t>
  </si>
  <si>
    <t>5-Т.8 қағаздан симметриялық пішіндерді қия алады</t>
  </si>
  <si>
    <t>5-Т.9 бірнеше бөліктерден өрнек құрастырады</t>
  </si>
  <si>
    <t>5-Т.10 дайын үлгілермен, шаблондармен, трафареттермен жұмыс жасайды</t>
  </si>
  <si>
    <t>5-Т.11 геометриялық элементтерден өрнек құрастырады, заттарды қазақ өрнектерімен безендіреді</t>
  </si>
  <si>
    <t>5-Т.12 еңбек қауіпсіздігі және жеке бас гигиенасы ережесін сақтайды</t>
  </si>
  <si>
    <t>5-Т.13 қарапайым жанрларды ажыратады (күй, өлең, би, марш)</t>
  </si>
  <si>
    <t>5-Т.14 қарапайым музыкалық терминдерді, ән айту дағдыларын игерген</t>
  </si>
  <si>
    <t>5-Т.15 пластикалық, ырғақты, мәнерлі қимылдарды орындайды</t>
  </si>
  <si>
    <t>5-Т.16 балалардың музыкалық аспаптарының дыбысталуын тембрі бойынша ажыратады және оларды атайды, балаларға арналған музыкалық аспаптарда жеке және топтың құрамында ойнай біледі</t>
  </si>
  <si>
    <t>5-Т.1 сурет салуда түрлі техниканы дербес қолданады</t>
  </si>
  <si>
    <t>5-Т.2 күрделі емес ойыншықтардың, жануарлар мен адамдардың суретін салады, сурет салуда адамның қарапайым қимылдарын бере біледі</t>
  </si>
  <si>
    <t>5-Т.3 үшбұрыштар мен алтыбұрыштардың ортасын, бұрыштарын, жиектерін көрсете отырып, сәнді өрнектерді салады</t>
  </si>
  <si>
    <t>5-Т.4 қазақ оюларының элементтерін салады және олармен киімдерді, тұрмыстық заттарды безендіреді</t>
  </si>
  <si>
    <t>5-Т.5 мазмұнды суреттерді салады</t>
  </si>
  <si>
    <t>5-Т.6 ұжымдық жұмыстарды орындайды, өз ойы бойынша сурет салады</t>
  </si>
  <si>
    <t>5-Т.7 мүсіндеудің түрлі техникаларын қолданады</t>
  </si>
  <si>
    <t>5-Т.8 ортақ композиция жасау үшін ұжымдық мүсіндеу дағдыларын меңгерген</t>
  </si>
  <si>
    <t>5-Т.9 түрлі тәсілдерді қолдана отырып, заттардың пішіні мен бөлшектерін бере біледі</t>
  </si>
  <si>
    <t>5-Т.10 сәндік элементтермен заттарды безендіреді</t>
  </si>
  <si>
    <t>5-Т.11 салынған немесе қиялдағы контур бойынша бейнелеуді игерген</t>
  </si>
  <si>
    <t>5-Т.12 ойлауы бойынша күрделі жапсыруларды құрастыра алады</t>
  </si>
  <si>
    <t>5-Т.13 екіге бүктелген симметриялы пішіндегі қағазды қияды</t>
  </si>
  <si>
    <t>5-Т.14 Қазақстанның табиғатын, адамдардың еңбектерін бейнелей отырып, копозицияларды орындайды</t>
  </si>
  <si>
    <t>5-Т.15 еске түсіру бойынша, затқа қарап, пішініне, пропорциясына, көлеміне, назар аудара отырып, заттарды бейнелейді</t>
  </si>
  <si>
    <t>5-Т.16 ойлауы бойынша жұмыс жасай алады.</t>
  </si>
  <si>
    <t>5-Т.17 музыкалық жанрларға тән белгілерді атайды</t>
  </si>
  <si>
    <t>5-Т.18 музыкалық мамандықтарды, атақты композиторлардың есімдерін біледі</t>
  </si>
  <si>
    <t>5-Т.19 жақсы таныс әнді дербес музыкалық сүйемелдеумен және сүйемелдеусіз орындайды</t>
  </si>
  <si>
    <t>5-Т.20 музыканың сипатына сәйкес қозғалады</t>
  </si>
  <si>
    <t>5-Т.21 балаларға арналған аспаптарда ойнаудың қарапайым дағдыларын игерген</t>
  </si>
  <si>
    <t>Амангелді Жомарт</t>
  </si>
  <si>
    <t>Әбжан Дария</t>
  </si>
  <si>
    <t>Байбатыр Санжар</t>
  </si>
  <si>
    <t xml:space="preserve">Балтабай Жанәлі </t>
  </si>
  <si>
    <t>Батырбек Сұлтан</t>
  </si>
  <si>
    <t>Дауылбай Әмір</t>
  </si>
  <si>
    <t>Едильбаева Малика</t>
  </si>
  <si>
    <t>Жангелді Зере</t>
  </si>
  <si>
    <t>Кенжеғара Мунира</t>
  </si>
  <si>
    <t>Кожухов Арлан</t>
  </si>
  <si>
    <t>Қабылдаш Ринат</t>
  </si>
  <si>
    <t>Қайрат Сұлтан</t>
  </si>
  <si>
    <t>Қуандық Нұрсат</t>
  </si>
  <si>
    <t>Құлтай Мерей</t>
  </si>
  <si>
    <t>Нұрланұлы Сұлтан</t>
  </si>
  <si>
    <t>Оразалы Нұргелді</t>
  </si>
  <si>
    <t>Өмірзақ Әлия</t>
  </si>
  <si>
    <t>Рамазан Айару</t>
  </si>
  <si>
    <t>Рамазан Көркем</t>
  </si>
  <si>
    <t>Рымбаев Ибраһим</t>
  </si>
  <si>
    <t>Сәден Әлішер</t>
  </si>
  <si>
    <t>Совет Рамазан</t>
  </si>
  <si>
    <t>Сыздық Елхан</t>
  </si>
  <si>
    <t xml:space="preserve">Ұзақбай Жансая </t>
  </si>
  <si>
    <t>Шоқан Рамазан</t>
  </si>
  <si>
    <t xml:space="preserve">Амангелді Айша </t>
  </si>
  <si>
    <t>Асылбек Адина</t>
  </si>
  <si>
    <t>Капиятова Інжу</t>
  </si>
  <si>
    <t xml:space="preserve">Оқу жылы: ____2022жыл________       Топ:___"Б"__________________     Өткізу мерзімі:_қаңтар__________ </t>
  </si>
  <si>
    <t>Төлеу Медина</t>
  </si>
  <si>
    <t xml:space="preserve">Оқу жылы: _2022__________       Топ:____"Б_"________________     Өткізу мерзімі:____мамыр_______ </t>
  </si>
  <si>
    <t>2022 жыл    О   "Б"      қыркүйек</t>
  </si>
  <si>
    <t>Абдиамит Айсара Муратхожақызы</t>
  </si>
  <si>
    <t>Алпыс Арын Саяжанұлы</t>
  </si>
  <si>
    <t>Алиякпарова Дильназ Амангелдыевна</t>
  </si>
  <si>
    <t>Әсет Айлин Нұрланқызы</t>
  </si>
  <si>
    <t>Бастарбеков Жанболат</t>
  </si>
  <si>
    <t>Бахберген Жанжігіт Азбергенұлы</t>
  </si>
  <si>
    <t>Бейсенбек Аян Еркебұланұлы</t>
  </si>
  <si>
    <t>Берікқызы Дария</t>
  </si>
  <si>
    <t>Болат Айару Серікқызы</t>
  </si>
  <si>
    <t>Едил Айлин Алпамыскызы</t>
  </si>
  <si>
    <t>Ерік Сәния Ерланқызы</t>
  </si>
  <si>
    <t>Жылгелді Сезім Қайратқызы</t>
  </si>
  <si>
    <t>Иса Нұрханәли Амангелдіұлы</t>
  </si>
  <si>
    <t>Қали Ерәли Сәкенұлы</t>
  </si>
  <si>
    <t>Қанатұлы Сағындық</t>
  </si>
  <si>
    <t>Қойшан Айасыл Еркебұланқызы</t>
  </si>
  <si>
    <t>Мағзұм Балайым Рахымжанқызы</t>
  </si>
  <si>
    <t>Манатжан Нурия Даниярқызы</t>
  </si>
  <si>
    <t>Молдабай Мерейім Маратқызы</t>
  </si>
  <si>
    <t>Мүбәрәк Ділназ Мирасқызы</t>
  </si>
  <si>
    <t>Садуова Нұрай Ардаққызы</t>
  </si>
  <si>
    <t>Сәдібек Анас Олжасұлы</t>
  </si>
  <si>
    <t>Темірбай Айзере Сырымқызы</t>
  </si>
  <si>
    <t>Төлеу Кәусар Төлегенқызы</t>
  </si>
  <si>
    <t>Төлеутай Ақпейіл  Саматқызы</t>
  </si>
  <si>
    <t>Шабдан Дияр Нұрланұлы</t>
  </si>
  <si>
    <t>Іңірбай Айсұлтан Қайратұлы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</si>
</sst>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66FF6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2" fontId="1" fillId="0" borderId="1" xfId="0" applyNumberFormat="1" applyFont="1" applyBorder="1"/>
    <xf numFmtId="2" fontId="0" fillId="0" borderId="0" xfId="0" applyNumberFormat="1"/>
    <xf numFmtId="0" fontId="2" fillId="2" borderId="1" xfId="0" applyFont="1" applyFill="1" applyBorder="1"/>
    <xf numFmtId="0" fontId="1" fillId="2" borderId="1" xfId="0" applyFont="1" applyFill="1" applyBorder="1"/>
    <xf numFmtId="0" fontId="2" fillId="3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 textRotation="90" wrapText="1"/>
    </xf>
    <xf numFmtId="1" fontId="1" fillId="3" borderId="1" xfId="0" applyNumberFormat="1" applyFont="1" applyFill="1" applyBorder="1"/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2" fillId="0" borderId="2" xfId="0" applyFont="1" applyBorder="1"/>
    <xf numFmtId="0" fontId="4" fillId="0" borderId="0" xfId="0" applyFont="1" applyBorder="1" applyAlignment="1">
      <alignment vertical="top" wrapText="1"/>
    </xf>
    <xf numFmtId="0" fontId="2" fillId="0" borderId="3" xfId="0" applyFont="1" applyBorder="1"/>
    <xf numFmtId="0" fontId="2" fillId="0" borderId="6" xfId="0" applyFont="1" applyBorder="1"/>
    <xf numFmtId="0" fontId="2" fillId="2" borderId="4" xfId="0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2" fillId="0" borderId="4" xfId="0" applyFont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5" xfId="0" applyFont="1" applyFill="1" applyBorder="1" applyAlignment="1">
      <alignment horizontal="center" vertical="center" textRotation="90" wrapText="1"/>
    </xf>
    <xf numFmtId="0" fontId="1" fillId="7" borderId="2" xfId="0" applyFont="1" applyFill="1" applyBorder="1" applyAlignment="1">
      <alignment horizontal="center" vertical="center" textRotation="90" wrapText="1"/>
    </xf>
    <xf numFmtId="0" fontId="1" fillId="7" borderId="5" xfId="0" applyFont="1" applyFill="1" applyBorder="1" applyAlignment="1">
      <alignment horizontal="center" vertical="center" textRotation="90" wrapText="1"/>
    </xf>
    <xf numFmtId="0" fontId="1" fillId="4" borderId="1" xfId="0" applyFont="1" applyFill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6" xfId="0" applyBorder="1"/>
    <xf numFmtId="0" fontId="0" fillId="0" borderId="4" xfId="0" applyBorder="1"/>
    <xf numFmtId="0" fontId="1" fillId="0" borderId="5" xfId="0" applyFont="1" applyBorder="1" applyAlignment="1">
      <alignment horizontal="center" vertical="center"/>
    </xf>
    <xf numFmtId="0" fontId="0" fillId="0" borderId="10" xfId="0" applyBorder="1"/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/>
    <xf numFmtId="0" fontId="1" fillId="4" borderId="2" xfId="0" applyFont="1" applyFill="1" applyBorder="1" applyAlignment="1">
      <alignment horizontal="center" vertical="center" textRotation="90" wrapText="1"/>
    </xf>
    <xf numFmtId="0" fontId="1" fillId="4" borderId="5" xfId="0" applyFont="1" applyFill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right" vertical="center"/>
    </xf>
    <xf numFmtId="0" fontId="0" fillId="0" borderId="7" xfId="0" applyBorder="1"/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CC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99"/>
  <sheetViews>
    <sheetView tabSelected="1" topLeftCell="A9" zoomScale="87" zoomScaleNormal="87" workbookViewId="0">
      <selection activeCell="D32" sqref="D32:AO35"/>
    </sheetView>
  </sheetViews>
  <sheetFormatPr defaultRowHeight="15" x14ac:dyDescent="0.25"/>
  <cols>
    <col min="2" max="2" width="5.42578125" customWidth="1"/>
    <col min="3" max="3" width="32.85546875" customWidth="1"/>
    <col min="4" max="4" width="3.85546875" customWidth="1"/>
    <col min="5" max="5" width="7.5703125" customWidth="1"/>
    <col min="6" max="6" width="5.7109375" customWidth="1"/>
    <col min="7" max="7" width="7.140625" customWidth="1"/>
    <col min="8" max="8" width="6.85546875" customWidth="1"/>
    <col min="9" max="9" width="5.140625" customWidth="1"/>
    <col min="10" max="10" width="5.42578125" customWidth="1"/>
    <col min="11" max="11" width="9.28515625" customWidth="1"/>
    <col min="12" max="12" width="5.28515625" customWidth="1"/>
    <col min="13" max="13" width="6.85546875" customWidth="1"/>
    <col min="14" max="14" width="6.7109375" customWidth="1"/>
    <col min="15" max="15" width="6.140625" customWidth="1"/>
    <col min="16" max="16" width="5.7109375" customWidth="1"/>
    <col min="17" max="17" width="6.85546875" customWidth="1"/>
    <col min="18" max="18" width="4.140625" customWidth="1"/>
    <col min="19" max="19" width="5.140625" customWidth="1"/>
    <col min="20" max="20" width="9.7109375" customWidth="1"/>
    <col min="21" max="21" width="6.28515625" customWidth="1"/>
    <col min="22" max="22" width="6.140625" customWidth="1"/>
    <col min="23" max="23" width="12.42578125" customWidth="1"/>
    <col min="24" max="24" width="7.42578125" customWidth="1"/>
    <col min="25" max="25" width="10.140625" customWidth="1"/>
    <col min="26" max="26" width="8.7109375" customWidth="1"/>
    <col min="27" max="27" width="4.5703125" customWidth="1"/>
    <col min="28" max="28" width="5.42578125" customWidth="1"/>
    <col min="29" max="29" width="11.42578125" customWidth="1"/>
    <col min="30" max="30" width="6.28515625" customWidth="1"/>
    <col min="31" max="31" width="9" customWidth="1"/>
    <col min="32" max="32" width="5.5703125" customWidth="1"/>
    <col min="33" max="34" width="11.85546875" customWidth="1"/>
    <col min="35" max="35" width="9.42578125" customWidth="1"/>
    <col min="36" max="37" width="5.28515625" customWidth="1"/>
    <col min="38" max="38" width="9.7109375" customWidth="1"/>
    <col min="40" max="40" width="9.140625" style="5"/>
  </cols>
  <sheetData>
    <row r="2" spans="1:42" x14ac:dyDescent="0.25">
      <c r="A2" s="30" t="s">
        <v>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</row>
    <row r="3" spans="1:42" x14ac:dyDescent="0.25">
      <c r="A3" s="30" t="s">
        <v>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</row>
    <row r="4" spans="1:42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</row>
    <row r="5" spans="1:42" x14ac:dyDescent="0.25">
      <c r="L5" t="s">
        <v>118</v>
      </c>
    </row>
    <row r="6" spans="1:42" x14ac:dyDescent="0.25">
      <c r="B6" s="31" t="s">
        <v>10</v>
      </c>
      <c r="C6" s="31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1"/>
      <c r="AN6" s="31"/>
      <c r="AO6" s="31"/>
    </row>
    <row r="7" spans="1:42" ht="39.75" customHeight="1" x14ac:dyDescent="0.25">
      <c r="B7" s="33" t="s">
        <v>0</v>
      </c>
      <c r="C7" s="34" t="s">
        <v>11</v>
      </c>
      <c r="D7" s="33" t="s">
        <v>24</v>
      </c>
      <c r="E7" s="33"/>
      <c r="F7" s="33"/>
      <c r="G7" s="33"/>
      <c r="H7" s="33"/>
      <c r="I7" s="37" t="s">
        <v>12</v>
      </c>
      <c r="J7" s="39" t="s">
        <v>13</v>
      </c>
      <c r="K7" s="41" t="s">
        <v>14</v>
      </c>
      <c r="L7" s="36" t="s">
        <v>25</v>
      </c>
      <c r="M7" s="36"/>
      <c r="N7" s="36"/>
      <c r="O7" s="36"/>
      <c r="P7" s="36"/>
      <c r="Q7" s="36"/>
      <c r="R7" s="37" t="s">
        <v>12</v>
      </c>
      <c r="S7" s="39" t="s">
        <v>13</v>
      </c>
      <c r="T7" s="41" t="s">
        <v>14</v>
      </c>
      <c r="U7" s="36" t="s">
        <v>26</v>
      </c>
      <c r="V7" s="36"/>
      <c r="W7" s="36"/>
      <c r="X7" s="36"/>
      <c r="Y7" s="36"/>
      <c r="Z7" s="36"/>
      <c r="AA7" s="37" t="s">
        <v>12</v>
      </c>
      <c r="AB7" s="39" t="s">
        <v>13</v>
      </c>
      <c r="AC7" s="41" t="s">
        <v>14</v>
      </c>
      <c r="AD7" s="36" t="s">
        <v>1</v>
      </c>
      <c r="AE7" s="36"/>
      <c r="AF7" s="36"/>
      <c r="AG7" s="36"/>
      <c r="AH7" s="36"/>
      <c r="AI7" s="36"/>
      <c r="AJ7" s="37" t="s">
        <v>12</v>
      </c>
      <c r="AK7" s="39" t="s">
        <v>13</v>
      </c>
      <c r="AL7" s="41" t="s">
        <v>14</v>
      </c>
      <c r="AM7" s="37" t="s">
        <v>12</v>
      </c>
      <c r="AN7" s="39" t="s">
        <v>13</v>
      </c>
      <c r="AO7" s="41" t="s">
        <v>14</v>
      </c>
    </row>
    <row r="8" spans="1:42" ht="225" customHeight="1" x14ac:dyDescent="0.25">
      <c r="B8" s="33"/>
      <c r="C8" s="35"/>
      <c r="D8" s="14" t="s">
        <v>27</v>
      </c>
      <c r="E8" s="14" t="s">
        <v>28</v>
      </c>
      <c r="F8" s="14" t="s">
        <v>29</v>
      </c>
      <c r="G8" s="14" t="s">
        <v>30</v>
      </c>
      <c r="H8" s="14" t="s">
        <v>31</v>
      </c>
      <c r="I8" s="38"/>
      <c r="J8" s="40"/>
      <c r="K8" s="41"/>
      <c r="L8" s="14" t="s">
        <v>32</v>
      </c>
      <c r="M8" s="14" t="s">
        <v>33</v>
      </c>
      <c r="N8" s="14" t="s">
        <v>34</v>
      </c>
      <c r="O8" s="14" t="s">
        <v>35</v>
      </c>
      <c r="P8" s="14" t="s">
        <v>36</v>
      </c>
      <c r="Q8" s="14" t="s">
        <v>37</v>
      </c>
      <c r="R8" s="38"/>
      <c r="S8" s="40"/>
      <c r="T8" s="41"/>
      <c r="U8" s="14" t="s">
        <v>38</v>
      </c>
      <c r="V8" s="14" t="s">
        <v>39</v>
      </c>
      <c r="W8" s="14" t="s">
        <v>40</v>
      </c>
      <c r="X8" s="14" t="s">
        <v>41</v>
      </c>
      <c r="Y8" s="14" t="s">
        <v>42</v>
      </c>
      <c r="Z8" s="14" t="s">
        <v>43</v>
      </c>
      <c r="AA8" s="38"/>
      <c r="AB8" s="40"/>
      <c r="AC8" s="41"/>
      <c r="AD8" s="14" t="s">
        <v>44</v>
      </c>
      <c r="AE8" s="14" t="s">
        <v>45</v>
      </c>
      <c r="AF8" s="14" t="s">
        <v>46</v>
      </c>
      <c r="AG8" s="14" t="s">
        <v>47</v>
      </c>
      <c r="AH8" s="14" t="s">
        <v>48</v>
      </c>
      <c r="AI8" s="14" t="s">
        <v>49</v>
      </c>
      <c r="AJ8" s="38"/>
      <c r="AK8" s="40"/>
      <c r="AL8" s="41"/>
      <c r="AM8" s="38"/>
      <c r="AN8" s="40"/>
      <c r="AO8" s="41"/>
    </row>
    <row r="9" spans="1:42" ht="15.75" x14ac:dyDescent="0.25">
      <c r="B9" s="21">
        <v>1</v>
      </c>
      <c r="C9" s="28" t="s">
        <v>119</v>
      </c>
      <c r="D9" s="27">
        <v>2</v>
      </c>
      <c r="E9" s="1">
        <v>2</v>
      </c>
      <c r="F9" s="1">
        <v>2</v>
      </c>
      <c r="G9" s="1">
        <v>2</v>
      </c>
      <c r="H9" s="1">
        <v>2</v>
      </c>
      <c r="I9" s="6">
        <f t="shared" ref="I9:I29" si="0">SUM(D9:H9)</f>
        <v>10</v>
      </c>
      <c r="J9" s="8">
        <f t="shared" ref="J9:J29" si="1">I9/5</f>
        <v>2</v>
      </c>
      <c r="K9" s="10" t="str">
        <f t="shared" ref="K9:K29" si="2">IF(D9="","",VLOOKUP(J9,$J$97:$K$99,2,TRUE))</f>
        <v>ІІ ур</v>
      </c>
      <c r="L9" s="1">
        <v>2</v>
      </c>
      <c r="M9" s="1">
        <v>2</v>
      </c>
      <c r="N9" s="1">
        <v>3</v>
      </c>
      <c r="O9" s="1">
        <v>2</v>
      </c>
      <c r="P9" s="1">
        <v>2</v>
      </c>
      <c r="Q9" s="1">
        <v>2</v>
      </c>
      <c r="R9" s="6">
        <f t="shared" ref="R9:R29" si="3">SUM(L9:Q9)</f>
        <v>13</v>
      </c>
      <c r="S9" s="8">
        <f t="shared" ref="S9:S29" si="4">R9/6</f>
        <v>2.1666666666666665</v>
      </c>
      <c r="T9" s="10" t="str">
        <f t="shared" ref="T9:T29" si="5">IF(L9="","",VLOOKUP(S9,$J$97:$K$99,2,TRUE))</f>
        <v>ІІ ур</v>
      </c>
      <c r="U9" s="1">
        <v>2</v>
      </c>
      <c r="V9" s="1">
        <v>2</v>
      </c>
      <c r="W9" s="1">
        <v>2</v>
      </c>
      <c r="X9" s="1">
        <v>2</v>
      </c>
      <c r="Y9" s="1">
        <v>2</v>
      </c>
      <c r="Z9" s="1">
        <v>2</v>
      </c>
      <c r="AA9" s="6">
        <f t="shared" ref="AA9:AA29" si="6">SUM(U9:Z9)</f>
        <v>12</v>
      </c>
      <c r="AB9" s="8">
        <f t="shared" ref="AB9:AB29" si="7">AA9/6</f>
        <v>2</v>
      </c>
      <c r="AC9" s="10" t="str">
        <f t="shared" ref="AC9:AC29" si="8">IF(U9="","",VLOOKUP(AB9,$J$97:$K$99,2,TRUE))</f>
        <v>ІІ ур</v>
      </c>
      <c r="AD9" s="1">
        <v>2</v>
      </c>
      <c r="AE9" s="1">
        <v>3</v>
      </c>
      <c r="AF9" s="1">
        <v>2</v>
      </c>
      <c r="AG9" s="1">
        <v>3</v>
      </c>
      <c r="AH9" s="1">
        <v>3</v>
      </c>
      <c r="AI9" s="1">
        <v>2</v>
      </c>
      <c r="AJ9" s="6">
        <f t="shared" ref="AJ9:AJ29" si="9">SUM(AD9:AI9)</f>
        <v>15</v>
      </c>
      <c r="AK9" s="8">
        <f t="shared" ref="AK9:AK29" si="10">AJ9/6</f>
        <v>2.5</v>
      </c>
      <c r="AL9" s="10" t="str">
        <f t="shared" ref="AL9:AL29" si="11">IF(AD9="","",VLOOKUP(AK9,$J$97:$K$99,2,TRUE))</f>
        <v>ІІ ур</v>
      </c>
      <c r="AM9" s="7">
        <f t="shared" ref="AM9:AM29" si="12">I9+R9+AA9+AJ9</f>
        <v>50</v>
      </c>
      <c r="AN9" s="15">
        <f t="shared" ref="AN9:AN29" si="13">AM9/23</f>
        <v>2.1739130434782608</v>
      </c>
      <c r="AO9" s="10" t="str">
        <f t="shared" ref="AO9:AO29" si="14">IF(AF9="","",VLOOKUP(AN9,$J$97:$K$99,2,TRUE))</f>
        <v>ІІ ур</v>
      </c>
    </row>
    <row r="10" spans="1:42" ht="15.75" customHeight="1" x14ac:dyDescent="0.25">
      <c r="B10" s="21">
        <v>2</v>
      </c>
      <c r="C10" s="29" t="s">
        <v>120</v>
      </c>
      <c r="D10" s="27">
        <v>2</v>
      </c>
      <c r="E10" s="1">
        <v>2</v>
      </c>
      <c r="F10" s="1">
        <v>2</v>
      </c>
      <c r="G10" s="1">
        <v>2</v>
      </c>
      <c r="H10" s="1">
        <v>2</v>
      </c>
      <c r="I10" s="6">
        <f t="shared" si="0"/>
        <v>10</v>
      </c>
      <c r="J10" s="8">
        <f t="shared" si="1"/>
        <v>2</v>
      </c>
      <c r="K10" s="10" t="str">
        <f t="shared" si="2"/>
        <v>ІІ ур</v>
      </c>
      <c r="L10" s="1">
        <v>2</v>
      </c>
      <c r="M10" s="1">
        <v>2</v>
      </c>
      <c r="N10" s="1">
        <v>3</v>
      </c>
      <c r="O10" s="1">
        <v>2</v>
      </c>
      <c r="P10" s="1">
        <v>2</v>
      </c>
      <c r="Q10" s="1">
        <v>2</v>
      </c>
      <c r="R10" s="6">
        <f t="shared" si="3"/>
        <v>13</v>
      </c>
      <c r="S10" s="8">
        <f t="shared" si="4"/>
        <v>2.1666666666666665</v>
      </c>
      <c r="T10" s="10" t="str">
        <f t="shared" si="5"/>
        <v>ІІ ур</v>
      </c>
      <c r="U10" s="1">
        <v>2</v>
      </c>
      <c r="V10" s="1">
        <v>2</v>
      </c>
      <c r="W10" s="1">
        <v>2</v>
      </c>
      <c r="X10" s="1">
        <v>2</v>
      </c>
      <c r="Y10" s="1">
        <v>2</v>
      </c>
      <c r="Z10" s="1">
        <v>2</v>
      </c>
      <c r="AA10" s="6">
        <f t="shared" si="6"/>
        <v>12</v>
      </c>
      <c r="AB10" s="8">
        <f t="shared" si="7"/>
        <v>2</v>
      </c>
      <c r="AC10" s="10" t="str">
        <f t="shared" si="8"/>
        <v>ІІ ур</v>
      </c>
      <c r="AD10" s="1">
        <v>2</v>
      </c>
      <c r="AE10" s="1">
        <v>3</v>
      </c>
      <c r="AF10" s="1">
        <v>2</v>
      </c>
      <c r="AG10" s="1">
        <v>3</v>
      </c>
      <c r="AH10" s="1">
        <v>3</v>
      </c>
      <c r="AI10" s="1">
        <v>2</v>
      </c>
      <c r="AJ10" s="6">
        <f t="shared" si="9"/>
        <v>15</v>
      </c>
      <c r="AK10" s="8">
        <f t="shared" si="10"/>
        <v>2.5</v>
      </c>
      <c r="AL10" s="10" t="str">
        <f t="shared" si="11"/>
        <v>ІІ ур</v>
      </c>
      <c r="AM10" s="7">
        <f t="shared" si="12"/>
        <v>50</v>
      </c>
      <c r="AN10" s="15">
        <f t="shared" si="13"/>
        <v>2.1739130434782608</v>
      </c>
      <c r="AO10" s="10" t="str">
        <f t="shared" si="14"/>
        <v>ІІ ур</v>
      </c>
    </row>
    <row r="11" spans="1:42" ht="15.75" customHeight="1" x14ac:dyDescent="0.25">
      <c r="B11" s="21">
        <v>3</v>
      </c>
      <c r="C11" s="29" t="s">
        <v>121</v>
      </c>
      <c r="D11" s="27">
        <v>2</v>
      </c>
      <c r="E11" s="1">
        <v>2</v>
      </c>
      <c r="F11" s="1">
        <v>2</v>
      </c>
      <c r="G11" s="1">
        <v>2</v>
      </c>
      <c r="H11" s="1">
        <v>2</v>
      </c>
      <c r="I11" s="6">
        <f t="shared" si="0"/>
        <v>10</v>
      </c>
      <c r="J11" s="8">
        <f t="shared" si="1"/>
        <v>2</v>
      </c>
      <c r="K11" s="10" t="str">
        <f t="shared" si="2"/>
        <v>ІІ ур</v>
      </c>
      <c r="L11" s="1">
        <v>2</v>
      </c>
      <c r="M11" s="1">
        <v>2</v>
      </c>
      <c r="N11" s="1">
        <v>3</v>
      </c>
      <c r="O11" s="1">
        <v>2</v>
      </c>
      <c r="P11" s="1">
        <v>2</v>
      </c>
      <c r="Q11" s="1">
        <v>2</v>
      </c>
      <c r="R11" s="6">
        <f t="shared" si="3"/>
        <v>13</v>
      </c>
      <c r="S11" s="8">
        <f t="shared" si="4"/>
        <v>2.1666666666666665</v>
      </c>
      <c r="T11" s="10" t="str">
        <f t="shared" si="5"/>
        <v>ІІ ур</v>
      </c>
      <c r="U11" s="1">
        <v>2</v>
      </c>
      <c r="V11" s="1">
        <v>2</v>
      </c>
      <c r="W11" s="1">
        <v>2</v>
      </c>
      <c r="X11" s="1">
        <v>2</v>
      </c>
      <c r="Y11" s="1">
        <v>2</v>
      </c>
      <c r="Z11" s="1">
        <v>2</v>
      </c>
      <c r="AA11" s="6">
        <f t="shared" si="6"/>
        <v>12</v>
      </c>
      <c r="AB11" s="8">
        <f t="shared" si="7"/>
        <v>2</v>
      </c>
      <c r="AC11" s="10" t="str">
        <f t="shared" si="8"/>
        <v>ІІ ур</v>
      </c>
      <c r="AD11" s="1">
        <v>2</v>
      </c>
      <c r="AE11" s="1">
        <v>3</v>
      </c>
      <c r="AF11" s="1">
        <v>2</v>
      </c>
      <c r="AG11" s="1">
        <v>3</v>
      </c>
      <c r="AH11" s="1">
        <v>3</v>
      </c>
      <c r="AI11" s="1">
        <v>2</v>
      </c>
      <c r="AJ11" s="6">
        <f t="shared" si="9"/>
        <v>15</v>
      </c>
      <c r="AK11" s="8">
        <f t="shared" si="10"/>
        <v>2.5</v>
      </c>
      <c r="AL11" s="10" t="str">
        <f t="shared" si="11"/>
        <v>ІІ ур</v>
      </c>
      <c r="AM11" s="7">
        <f t="shared" si="12"/>
        <v>50</v>
      </c>
      <c r="AN11" s="15">
        <f t="shared" si="13"/>
        <v>2.1739130434782608</v>
      </c>
      <c r="AO11" s="10" t="str">
        <f t="shared" si="14"/>
        <v>ІІ ур</v>
      </c>
    </row>
    <row r="12" spans="1:42" ht="15.75" x14ac:dyDescent="0.25">
      <c r="B12" s="21">
        <v>4</v>
      </c>
      <c r="C12" s="29" t="s">
        <v>122</v>
      </c>
      <c r="D12" s="27">
        <v>2</v>
      </c>
      <c r="E12" s="1">
        <v>2</v>
      </c>
      <c r="F12" s="1">
        <v>2</v>
      </c>
      <c r="G12" s="1">
        <v>2</v>
      </c>
      <c r="H12" s="1">
        <v>2</v>
      </c>
      <c r="I12" s="6">
        <f t="shared" si="0"/>
        <v>10</v>
      </c>
      <c r="J12" s="8">
        <f t="shared" si="1"/>
        <v>2</v>
      </c>
      <c r="K12" s="10" t="str">
        <f t="shared" si="2"/>
        <v>ІІ ур</v>
      </c>
      <c r="L12" s="1">
        <v>2</v>
      </c>
      <c r="M12" s="1">
        <v>2</v>
      </c>
      <c r="N12" s="1">
        <v>3</v>
      </c>
      <c r="O12" s="1">
        <v>2</v>
      </c>
      <c r="P12" s="1">
        <v>2</v>
      </c>
      <c r="Q12" s="1">
        <v>2</v>
      </c>
      <c r="R12" s="6">
        <f t="shared" si="3"/>
        <v>13</v>
      </c>
      <c r="S12" s="8">
        <f t="shared" si="4"/>
        <v>2.1666666666666665</v>
      </c>
      <c r="T12" s="10" t="str">
        <f t="shared" si="5"/>
        <v>ІІ ур</v>
      </c>
      <c r="U12" s="1">
        <v>2</v>
      </c>
      <c r="V12" s="1">
        <v>2</v>
      </c>
      <c r="W12" s="1">
        <v>2</v>
      </c>
      <c r="X12" s="1">
        <v>2</v>
      </c>
      <c r="Y12" s="1">
        <v>2</v>
      </c>
      <c r="Z12" s="1">
        <v>2</v>
      </c>
      <c r="AA12" s="6">
        <f t="shared" si="6"/>
        <v>12</v>
      </c>
      <c r="AB12" s="8">
        <f t="shared" si="7"/>
        <v>2</v>
      </c>
      <c r="AC12" s="10" t="str">
        <f t="shared" si="8"/>
        <v>ІІ ур</v>
      </c>
      <c r="AD12" s="1">
        <v>2</v>
      </c>
      <c r="AE12" s="1">
        <v>3</v>
      </c>
      <c r="AF12" s="1">
        <v>2</v>
      </c>
      <c r="AG12" s="1">
        <v>3</v>
      </c>
      <c r="AH12" s="1">
        <v>3</v>
      </c>
      <c r="AI12" s="1">
        <v>2</v>
      </c>
      <c r="AJ12" s="6">
        <f t="shared" si="9"/>
        <v>15</v>
      </c>
      <c r="AK12" s="8">
        <f t="shared" si="10"/>
        <v>2.5</v>
      </c>
      <c r="AL12" s="10" t="str">
        <f t="shared" si="11"/>
        <v>ІІ ур</v>
      </c>
      <c r="AM12" s="7">
        <f t="shared" si="12"/>
        <v>50</v>
      </c>
      <c r="AN12" s="15">
        <f t="shared" si="13"/>
        <v>2.1739130434782608</v>
      </c>
      <c r="AO12" s="10" t="str">
        <f t="shared" si="14"/>
        <v>ІІ ур</v>
      </c>
    </row>
    <row r="13" spans="1:42" ht="13.5" customHeight="1" x14ac:dyDescent="0.25">
      <c r="B13" s="21">
        <v>5</v>
      </c>
      <c r="C13" s="29" t="s">
        <v>123</v>
      </c>
      <c r="D13" s="27">
        <v>2</v>
      </c>
      <c r="E13" s="1">
        <v>2</v>
      </c>
      <c r="F13" s="1">
        <v>2</v>
      </c>
      <c r="G13" s="1">
        <v>2</v>
      </c>
      <c r="H13" s="1">
        <v>2</v>
      </c>
      <c r="I13" s="6">
        <f t="shared" si="0"/>
        <v>10</v>
      </c>
      <c r="J13" s="8">
        <f t="shared" si="1"/>
        <v>2</v>
      </c>
      <c r="K13" s="10" t="str">
        <f t="shared" si="2"/>
        <v>ІІ ур</v>
      </c>
      <c r="L13" s="1">
        <v>2</v>
      </c>
      <c r="M13" s="1">
        <v>2</v>
      </c>
      <c r="N13" s="1">
        <v>3</v>
      </c>
      <c r="O13" s="1">
        <v>2</v>
      </c>
      <c r="P13" s="1">
        <v>2</v>
      </c>
      <c r="Q13" s="1">
        <v>2</v>
      </c>
      <c r="R13" s="6">
        <f t="shared" si="3"/>
        <v>13</v>
      </c>
      <c r="S13" s="8">
        <f t="shared" si="4"/>
        <v>2.1666666666666665</v>
      </c>
      <c r="T13" s="10" t="str">
        <f t="shared" si="5"/>
        <v>ІІ ур</v>
      </c>
      <c r="U13" s="1">
        <v>2</v>
      </c>
      <c r="V13" s="1">
        <v>2</v>
      </c>
      <c r="W13" s="1">
        <v>2</v>
      </c>
      <c r="X13" s="1">
        <v>2</v>
      </c>
      <c r="Y13" s="1">
        <v>2</v>
      </c>
      <c r="Z13" s="1">
        <v>2</v>
      </c>
      <c r="AA13" s="6">
        <f t="shared" si="6"/>
        <v>12</v>
      </c>
      <c r="AB13" s="8">
        <f t="shared" si="7"/>
        <v>2</v>
      </c>
      <c r="AC13" s="10" t="str">
        <f t="shared" si="8"/>
        <v>ІІ ур</v>
      </c>
      <c r="AD13" s="1">
        <v>2</v>
      </c>
      <c r="AE13" s="1">
        <v>3</v>
      </c>
      <c r="AF13" s="1">
        <v>2</v>
      </c>
      <c r="AG13" s="1">
        <v>3</v>
      </c>
      <c r="AH13" s="1">
        <v>3</v>
      </c>
      <c r="AI13" s="1">
        <v>2</v>
      </c>
      <c r="AJ13" s="6">
        <f t="shared" si="9"/>
        <v>15</v>
      </c>
      <c r="AK13" s="8">
        <f t="shared" si="10"/>
        <v>2.5</v>
      </c>
      <c r="AL13" s="10" t="str">
        <f t="shared" si="11"/>
        <v>ІІ ур</v>
      </c>
      <c r="AM13" s="7">
        <f t="shared" si="12"/>
        <v>50</v>
      </c>
      <c r="AN13" s="15">
        <f t="shared" si="13"/>
        <v>2.1739130434782608</v>
      </c>
      <c r="AO13" s="10" t="str">
        <f t="shared" si="14"/>
        <v>ІІ ур</v>
      </c>
    </row>
    <row r="14" spans="1:42" ht="15.75" customHeight="1" x14ac:dyDescent="0.25">
      <c r="B14" s="21">
        <v>6</v>
      </c>
      <c r="C14" s="29" t="s">
        <v>124</v>
      </c>
      <c r="D14" s="27">
        <v>2</v>
      </c>
      <c r="E14" s="1">
        <v>2</v>
      </c>
      <c r="F14" s="1">
        <v>2</v>
      </c>
      <c r="G14" s="1">
        <v>2</v>
      </c>
      <c r="H14" s="1">
        <v>2</v>
      </c>
      <c r="I14" s="6">
        <f t="shared" si="0"/>
        <v>10</v>
      </c>
      <c r="J14" s="8">
        <f t="shared" si="1"/>
        <v>2</v>
      </c>
      <c r="K14" s="10" t="str">
        <f t="shared" si="2"/>
        <v>ІІ ур</v>
      </c>
      <c r="L14" s="1">
        <v>2</v>
      </c>
      <c r="M14" s="1">
        <v>2</v>
      </c>
      <c r="N14" s="1">
        <v>3</v>
      </c>
      <c r="O14" s="1">
        <v>2</v>
      </c>
      <c r="P14" s="1">
        <v>2</v>
      </c>
      <c r="Q14" s="1">
        <v>2</v>
      </c>
      <c r="R14" s="6">
        <f t="shared" si="3"/>
        <v>13</v>
      </c>
      <c r="S14" s="8">
        <f t="shared" si="4"/>
        <v>2.1666666666666665</v>
      </c>
      <c r="T14" s="10" t="str">
        <f t="shared" si="5"/>
        <v>ІІ ур</v>
      </c>
      <c r="U14" s="1">
        <v>2</v>
      </c>
      <c r="V14" s="1">
        <v>2</v>
      </c>
      <c r="W14" s="1">
        <v>2</v>
      </c>
      <c r="X14" s="1">
        <v>2</v>
      </c>
      <c r="Y14" s="1">
        <v>2</v>
      </c>
      <c r="Z14" s="1">
        <v>2</v>
      </c>
      <c r="AA14" s="6">
        <f t="shared" si="6"/>
        <v>12</v>
      </c>
      <c r="AB14" s="8">
        <f t="shared" si="7"/>
        <v>2</v>
      </c>
      <c r="AC14" s="10" t="str">
        <f t="shared" si="8"/>
        <v>ІІ ур</v>
      </c>
      <c r="AD14" s="1">
        <v>2</v>
      </c>
      <c r="AE14" s="1">
        <v>3</v>
      </c>
      <c r="AF14" s="1">
        <v>2</v>
      </c>
      <c r="AG14" s="1">
        <v>3</v>
      </c>
      <c r="AH14" s="1">
        <v>3</v>
      </c>
      <c r="AI14" s="1">
        <v>2</v>
      </c>
      <c r="AJ14" s="6">
        <f t="shared" si="9"/>
        <v>15</v>
      </c>
      <c r="AK14" s="8">
        <f t="shared" si="10"/>
        <v>2.5</v>
      </c>
      <c r="AL14" s="10" t="str">
        <f t="shared" si="11"/>
        <v>ІІ ур</v>
      </c>
      <c r="AM14" s="7">
        <f t="shared" si="12"/>
        <v>50</v>
      </c>
      <c r="AN14" s="15">
        <f t="shared" si="13"/>
        <v>2.1739130434782608</v>
      </c>
      <c r="AO14" s="10" t="str">
        <f t="shared" si="14"/>
        <v>ІІ ур</v>
      </c>
    </row>
    <row r="15" spans="1:42" ht="15.75" customHeight="1" x14ac:dyDescent="0.25">
      <c r="B15" s="21">
        <v>7</v>
      </c>
      <c r="C15" s="29" t="s">
        <v>125</v>
      </c>
      <c r="D15" s="27">
        <v>2</v>
      </c>
      <c r="E15" s="1">
        <v>2</v>
      </c>
      <c r="F15" s="1">
        <v>2</v>
      </c>
      <c r="G15" s="1">
        <v>2</v>
      </c>
      <c r="H15" s="1">
        <v>2</v>
      </c>
      <c r="I15" s="6">
        <f t="shared" si="0"/>
        <v>10</v>
      </c>
      <c r="J15" s="8">
        <f t="shared" si="1"/>
        <v>2</v>
      </c>
      <c r="K15" s="10" t="str">
        <f t="shared" si="2"/>
        <v>ІІ ур</v>
      </c>
      <c r="L15" s="1">
        <v>2</v>
      </c>
      <c r="M15" s="1">
        <v>2</v>
      </c>
      <c r="N15" s="1">
        <v>3</v>
      </c>
      <c r="O15" s="1">
        <v>2</v>
      </c>
      <c r="P15" s="1">
        <v>2</v>
      </c>
      <c r="Q15" s="1">
        <v>2</v>
      </c>
      <c r="R15" s="6">
        <f t="shared" si="3"/>
        <v>13</v>
      </c>
      <c r="S15" s="8">
        <f t="shared" si="4"/>
        <v>2.1666666666666665</v>
      </c>
      <c r="T15" s="10" t="str">
        <f t="shared" si="5"/>
        <v>ІІ ур</v>
      </c>
      <c r="U15" s="1">
        <v>2</v>
      </c>
      <c r="V15" s="1">
        <v>2</v>
      </c>
      <c r="W15" s="1">
        <v>2</v>
      </c>
      <c r="X15" s="1">
        <v>2</v>
      </c>
      <c r="Y15" s="1">
        <v>2</v>
      </c>
      <c r="Z15" s="1">
        <v>2</v>
      </c>
      <c r="AA15" s="6">
        <f t="shared" si="6"/>
        <v>12</v>
      </c>
      <c r="AB15" s="8">
        <f t="shared" si="7"/>
        <v>2</v>
      </c>
      <c r="AC15" s="10" t="str">
        <f t="shared" si="8"/>
        <v>ІІ ур</v>
      </c>
      <c r="AD15" s="1">
        <v>2</v>
      </c>
      <c r="AE15" s="1">
        <v>3</v>
      </c>
      <c r="AF15" s="1">
        <v>2</v>
      </c>
      <c r="AG15" s="1">
        <v>3</v>
      </c>
      <c r="AH15" s="1">
        <v>3</v>
      </c>
      <c r="AI15" s="1">
        <v>2</v>
      </c>
      <c r="AJ15" s="6">
        <f t="shared" si="9"/>
        <v>15</v>
      </c>
      <c r="AK15" s="8">
        <f t="shared" si="10"/>
        <v>2.5</v>
      </c>
      <c r="AL15" s="10" t="str">
        <f t="shared" si="11"/>
        <v>ІІ ур</v>
      </c>
      <c r="AM15" s="7">
        <f t="shared" si="12"/>
        <v>50</v>
      </c>
      <c r="AN15" s="15">
        <f t="shared" si="13"/>
        <v>2.1739130434782608</v>
      </c>
      <c r="AO15" s="10" t="str">
        <f t="shared" si="14"/>
        <v>ІІ ур</v>
      </c>
    </row>
    <row r="16" spans="1:42" ht="12.75" customHeight="1" x14ac:dyDescent="0.25">
      <c r="B16" s="21">
        <v>8</v>
      </c>
      <c r="C16" s="29" t="s">
        <v>126</v>
      </c>
      <c r="D16" s="27">
        <v>2</v>
      </c>
      <c r="E16" s="1">
        <v>2</v>
      </c>
      <c r="F16" s="1">
        <v>2</v>
      </c>
      <c r="G16" s="1">
        <v>2</v>
      </c>
      <c r="H16" s="1">
        <v>2</v>
      </c>
      <c r="I16" s="6">
        <f t="shared" si="0"/>
        <v>10</v>
      </c>
      <c r="J16" s="8">
        <f t="shared" si="1"/>
        <v>2</v>
      </c>
      <c r="K16" s="10" t="str">
        <f t="shared" si="2"/>
        <v>ІІ ур</v>
      </c>
      <c r="L16" s="1">
        <v>2</v>
      </c>
      <c r="M16" s="1">
        <v>2</v>
      </c>
      <c r="N16" s="1">
        <v>3</v>
      </c>
      <c r="O16" s="1">
        <v>2</v>
      </c>
      <c r="P16" s="1">
        <v>2</v>
      </c>
      <c r="Q16" s="1">
        <v>2</v>
      </c>
      <c r="R16" s="6">
        <f t="shared" si="3"/>
        <v>13</v>
      </c>
      <c r="S16" s="8">
        <f t="shared" si="4"/>
        <v>2.1666666666666665</v>
      </c>
      <c r="T16" s="10" t="str">
        <f t="shared" si="5"/>
        <v>ІІ ур</v>
      </c>
      <c r="U16" s="1">
        <v>2</v>
      </c>
      <c r="V16" s="1">
        <v>2</v>
      </c>
      <c r="W16" s="1">
        <v>2</v>
      </c>
      <c r="X16" s="1">
        <v>2</v>
      </c>
      <c r="Y16" s="1">
        <v>2</v>
      </c>
      <c r="Z16" s="1">
        <v>2</v>
      </c>
      <c r="AA16" s="6">
        <f t="shared" si="6"/>
        <v>12</v>
      </c>
      <c r="AB16" s="8">
        <f t="shared" si="7"/>
        <v>2</v>
      </c>
      <c r="AC16" s="10" t="str">
        <f t="shared" si="8"/>
        <v>ІІ ур</v>
      </c>
      <c r="AD16" s="1">
        <v>2</v>
      </c>
      <c r="AE16" s="1">
        <v>3</v>
      </c>
      <c r="AF16" s="1">
        <v>2</v>
      </c>
      <c r="AG16" s="1">
        <v>3</v>
      </c>
      <c r="AH16" s="1">
        <v>3</v>
      </c>
      <c r="AI16" s="1">
        <v>2</v>
      </c>
      <c r="AJ16" s="6">
        <f t="shared" si="9"/>
        <v>15</v>
      </c>
      <c r="AK16" s="8">
        <f t="shared" si="10"/>
        <v>2.5</v>
      </c>
      <c r="AL16" s="10" t="str">
        <f t="shared" si="11"/>
        <v>ІІ ур</v>
      </c>
      <c r="AM16" s="7">
        <f t="shared" si="12"/>
        <v>50</v>
      </c>
      <c r="AN16" s="15">
        <f t="shared" si="13"/>
        <v>2.1739130434782608</v>
      </c>
      <c r="AO16" s="10" t="str">
        <f t="shared" si="14"/>
        <v>ІІ ур</v>
      </c>
    </row>
    <row r="17" spans="2:41" ht="15.75" x14ac:dyDescent="0.25">
      <c r="B17" s="21">
        <v>9</v>
      </c>
      <c r="C17" s="29" t="s">
        <v>127</v>
      </c>
      <c r="D17" s="27">
        <v>2</v>
      </c>
      <c r="E17" s="1">
        <v>2</v>
      </c>
      <c r="F17" s="1">
        <v>2</v>
      </c>
      <c r="G17" s="1">
        <v>2</v>
      </c>
      <c r="H17" s="1">
        <v>2</v>
      </c>
      <c r="I17" s="6">
        <f t="shared" si="0"/>
        <v>10</v>
      </c>
      <c r="J17" s="8">
        <f t="shared" si="1"/>
        <v>2</v>
      </c>
      <c r="K17" s="10" t="str">
        <f t="shared" si="2"/>
        <v>ІІ ур</v>
      </c>
      <c r="L17" s="1">
        <v>2</v>
      </c>
      <c r="M17" s="1">
        <v>2</v>
      </c>
      <c r="N17" s="1">
        <v>3</v>
      </c>
      <c r="O17" s="1">
        <v>2</v>
      </c>
      <c r="P17" s="1">
        <v>2</v>
      </c>
      <c r="Q17" s="1">
        <v>2</v>
      </c>
      <c r="R17" s="6">
        <f t="shared" si="3"/>
        <v>13</v>
      </c>
      <c r="S17" s="8">
        <f t="shared" si="4"/>
        <v>2.1666666666666665</v>
      </c>
      <c r="T17" s="10" t="str">
        <f t="shared" si="5"/>
        <v>ІІ ур</v>
      </c>
      <c r="U17" s="1">
        <v>2</v>
      </c>
      <c r="V17" s="1">
        <v>2</v>
      </c>
      <c r="W17" s="1">
        <v>2</v>
      </c>
      <c r="X17" s="1">
        <v>2</v>
      </c>
      <c r="Y17" s="1">
        <v>2</v>
      </c>
      <c r="Z17" s="1">
        <v>2</v>
      </c>
      <c r="AA17" s="6">
        <f t="shared" si="6"/>
        <v>12</v>
      </c>
      <c r="AB17" s="8">
        <f t="shared" si="7"/>
        <v>2</v>
      </c>
      <c r="AC17" s="10" t="str">
        <f t="shared" si="8"/>
        <v>ІІ ур</v>
      </c>
      <c r="AD17" s="1">
        <v>2</v>
      </c>
      <c r="AE17" s="1">
        <v>3</v>
      </c>
      <c r="AF17" s="1">
        <v>2</v>
      </c>
      <c r="AG17" s="1">
        <v>3</v>
      </c>
      <c r="AH17" s="1">
        <v>3</v>
      </c>
      <c r="AI17" s="1">
        <v>2</v>
      </c>
      <c r="AJ17" s="6">
        <f t="shared" si="9"/>
        <v>15</v>
      </c>
      <c r="AK17" s="8">
        <f t="shared" si="10"/>
        <v>2.5</v>
      </c>
      <c r="AL17" s="10" t="str">
        <f t="shared" si="11"/>
        <v>ІІ ур</v>
      </c>
      <c r="AM17" s="7">
        <f t="shared" si="12"/>
        <v>50</v>
      </c>
      <c r="AN17" s="15">
        <f t="shared" si="13"/>
        <v>2.1739130434782608</v>
      </c>
      <c r="AO17" s="10" t="str">
        <f t="shared" si="14"/>
        <v>ІІ ур</v>
      </c>
    </row>
    <row r="18" spans="2:41" ht="15" customHeight="1" x14ac:dyDescent="0.25">
      <c r="B18" s="21">
        <v>10</v>
      </c>
      <c r="C18" s="29" t="s">
        <v>128</v>
      </c>
      <c r="D18" s="27">
        <v>2</v>
      </c>
      <c r="E18" s="1">
        <v>2</v>
      </c>
      <c r="F18" s="1">
        <v>2</v>
      </c>
      <c r="G18" s="1">
        <v>2</v>
      </c>
      <c r="H18" s="1">
        <v>2</v>
      </c>
      <c r="I18" s="6">
        <f t="shared" si="0"/>
        <v>10</v>
      </c>
      <c r="J18" s="8">
        <f t="shared" si="1"/>
        <v>2</v>
      </c>
      <c r="K18" s="10" t="str">
        <f t="shared" si="2"/>
        <v>ІІ ур</v>
      </c>
      <c r="L18" s="1">
        <v>2</v>
      </c>
      <c r="M18" s="1">
        <v>2</v>
      </c>
      <c r="N18" s="1">
        <v>3</v>
      </c>
      <c r="O18" s="1">
        <v>2</v>
      </c>
      <c r="P18" s="1">
        <v>2</v>
      </c>
      <c r="Q18" s="1">
        <v>2</v>
      </c>
      <c r="R18" s="6">
        <f t="shared" si="3"/>
        <v>13</v>
      </c>
      <c r="S18" s="8">
        <f t="shared" si="4"/>
        <v>2.1666666666666665</v>
      </c>
      <c r="T18" s="10" t="str">
        <f t="shared" si="5"/>
        <v>ІІ ур</v>
      </c>
      <c r="U18" s="1">
        <v>2</v>
      </c>
      <c r="V18" s="1">
        <v>2</v>
      </c>
      <c r="W18" s="1">
        <v>2</v>
      </c>
      <c r="X18" s="1">
        <v>2</v>
      </c>
      <c r="Y18" s="1">
        <v>2</v>
      </c>
      <c r="Z18" s="1">
        <v>2</v>
      </c>
      <c r="AA18" s="6">
        <f t="shared" si="6"/>
        <v>12</v>
      </c>
      <c r="AB18" s="8">
        <f t="shared" si="7"/>
        <v>2</v>
      </c>
      <c r="AC18" s="10" t="str">
        <f t="shared" si="8"/>
        <v>ІІ ур</v>
      </c>
      <c r="AD18" s="1">
        <v>2</v>
      </c>
      <c r="AE18" s="1">
        <v>3</v>
      </c>
      <c r="AF18" s="1">
        <v>2</v>
      </c>
      <c r="AG18" s="1">
        <v>3</v>
      </c>
      <c r="AH18" s="1">
        <v>3</v>
      </c>
      <c r="AI18" s="1">
        <v>2</v>
      </c>
      <c r="AJ18" s="6">
        <f t="shared" si="9"/>
        <v>15</v>
      </c>
      <c r="AK18" s="8">
        <f t="shared" si="10"/>
        <v>2.5</v>
      </c>
      <c r="AL18" s="10" t="str">
        <f t="shared" si="11"/>
        <v>ІІ ур</v>
      </c>
      <c r="AM18" s="7">
        <f t="shared" si="12"/>
        <v>50</v>
      </c>
      <c r="AN18" s="15">
        <f t="shared" si="13"/>
        <v>2.1739130434782608</v>
      </c>
      <c r="AO18" s="10" t="str">
        <f t="shared" si="14"/>
        <v>ІІ ур</v>
      </c>
    </row>
    <row r="19" spans="2:41" ht="15" customHeight="1" x14ac:dyDescent="0.25">
      <c r="B19" s="21">
        <v>11</v>
      </c>
      <c r="C19" s="29" t="s">
        <v>129</v>
      </c>
      <c r="D19" s="27">
        <v>2</v>
      </c>
      <c r="E19" s="1">
        <v>2</v>
      </c>
      <c r="F19" s="1">
        <v>2</v>
      </c>
      <c r="G19" s="1">
        <v>2</v>
      </c>
      <c r="H19" s="1">
        <v>2</v>
      </c>
      <c r="I19" s="6">
        <f t="shared" si="0"/>
        <v>10</v>
      </c>
      <c r="J19" s="8">
        <f t="shared" si="1"/>
        <v>2</v>
      </c>
      <c r="K19" s="10" t="str">
        <f t="shared" si="2"/>
        <v>ІІ ур</v>
      </c>
      <c r="L19" s="1">
        <v>2</v>
      </c>
      <c r="M19" s="1">
        <v>2</v>
      </c>
      <c r="N19" s="1">
        <v>3</v>
      </c>
      <c r="O19" s="1">
        <v>2</v>
      </c>
      <c r="P19" s="1">
        <v>2</v>
      </c>
      <c r="Q19" s="1">
        <v>2</v>
      </c>
      <c r="R19" s="6">
        <f t="shared" si="3"/>
        <v>13</v>
      </c>
      <c r="S19" s="8">
        <f t="shared" si="4"/>
        <v>2.1666666666666665</v>
      </c>
      <c r="T19" s="10" t="str">
        <f t="shared" si="5"/>
        <v>ІІ ур</v>
      </c>
      <c r="U19" s="1">
        <v>2</v>
      </c>
      <c r="V19" s="1">
        <v>2</v>
      </c>
      <c r="W19" s="1">
        <v>2</v>
      </c>
      <c r="X19" s="1">
        <v>2</v>
      </c>
      <c r="Y19" s="1">
        <v>2</v>
      </c>
      <c r="Z19" s="1">
        <v>2</v>
      </c>
      <c r="AA19" s="6">
        <f t="shared" si="6"/>
        <v>12</v>
      </c>
      <c r="AB19" s="8">
        <f t="shared" si="7"/>
        <v>2</v>
      </c>
      <c r="AC19" s="10" t="str">
        <f t="shared" si="8"/>
        <v>ІІ ур</v>
      </c>
      <c r="AD19" s="1">
        <v>2</v>
      </c>
      <c r="AE19" s="1">
        <v>3</v>
      </c>
      <c r="AF19" s="1">
        <v>2</v>
      </c>
      <c r="AG19" s="1">
        <v>3</v>
      </c>
      <c r="AH19" s="1">
        <v>3</v>
      </c>
      <c r="AI19" s="1">
        <v>2</v>
      </c>
      <c r="AJ19" s="6">
        <f t="shared" si="9"/>
        <v>15</v>
      </c>
      <c r="AK19" s="8">
        <f t="shared" si="10"/>
        <v>2.5</v>
      </c>
      <c r="AL19" s="10" t="str">
        <f t="shared" si="11"/>
        <v>ІІ ур</v>
      </c>
      <c r="AM19" s="7">
        <f t="shared" si="12"/>
        <v>50</v>
      </c>
      <c r="AN19" s="15">
        <f t="shared" si="13"/>
        <v>2.1739130434782608</v>
      </c>
      <c r="AO19" s="10" t="str">
        <f t="shared" si="14"/>
        <v>ІІ ур</v>
      </c>
    </row>
    <row r="20" spans="2:41" ht="15" customHeight="1" x14ac:dyDescent="0.25">
      <c r="B20" s="21">
        <v>12</v>
      </c>
      <c r="C20" s="29" t="s">
        <v>130</v>
      </c>
      <c r="D20" s="27">
        <v>2</v>
      </c>
      <c r="E20" s="1">
        <v>2</v>
      </c>
      <c r="F20" s="1">
        <v>2</v>
      </c>
      <c r="G20" s="1">
        <v>2</v>
      </c>
      <c r="H20" s="1">
        <v>2</v>
      </c>
      <c r="I20" s="6">
        <f t="shared" si="0"/>
        <v>10</v>
      </c>
      <c r="J20" s="8">
        <f t="shared" si="1"/>
        <v>2</v>
      </c>
      <c r="K20" s="10" t="str">
        <f t="shared" si="2"/>
        <v>ІІ ур</v>
      </c>
      <c r="L20" s="1">
        <v>2</v>
      </c>
      <c r="M20" s="1">
        <v>2</v>
      </c>
      <c r="N20" s="1">
        <v>3</v>
      </c>
      <c r="O20" s="1">
        <v>2</v>
      </c>
      <c r="P20" s="1">
        <v>2</v>
      </c>
      <c r="Q20" s="1">
        <v>2</v>
      </c>
      <c r="R20" s="6">
        <f t="shared" si="3"/>
        <v>13</v>
      </c>
      <c r="S20" s="8">
        <f t="shared" si="4"/>
        <v>2.1666666666666665</v>
      </c>
      <c r="T20" s="10" t="str">
        <f t="shared" si="5"/>
        <v>ІІ ур</v>
      </c>
      <c r="U20" s="1">
        <v>2</v>
      </c>
      <c r="V20" s="1">
        <v>2</v>
      </c>
      <c r="W20" s="1">
        <v>2</v>
      </c>
      <c r="X20" s="1">
        <v>2</v>
      </c>
      <c r="Y20" s="1">
        <v>2</v>
      </c>
      <c r="Z20" s="1">
        <v>2</v>
      </c>
      <c r="AA20" s="6">
        <f t="shared" si="6"/>
        <v>12</v>
      </c>
      <c r="AB20" s="8">
        <f t="shared" si="7"/>
        <v>2</v>
      </c>
      <c r="AC20" s="10" t="str">
        <f t="shared" si="8"/>
        <v>ІІ ур</v>
      </c>
      <c r="AD20" s="1">
        <v>2</v>
      </c>
      <c r="AE20" s="1">
        <v>3</v>
      </c>
      <c r="AF20" s="1">
        <v>2</v>
      </c>
      <c r="AG20" s="1">
        <v>3</v>
      </c>
      <c r="AH20" s="1">
        <v>3</v>
      </c>
      <c r="AI20" s="1">
        <v>2</v>
      </c>
      <c r="AJ20" s="6">
        <f t="shared" si="9"/>
        <v>15</v>
      </c>
      <c r="AK20" s="8">
        <f t="shared" si="10"/>
        <v>2.5</v>
      </c>
      <c r="AL20" s="10" t="str">
        <f t="shared" si="11"/>
        <v>ІІ ур</v>
      </c>
      <c r="AM20" s="7">
        <f t="shared" si="12"/>
        <v>50</v>
      </c>
      <c r="AN20" s="15">
        <f t="shared" si="13"/>
        <v>2.1739130434782608</v>
      </c>
      <c r="AO20" s="10" t="str">
        <f t="shared" si="14"/>
        <v>ІІ ур</v>
      </c>
    </row>
    <row r="21" spans="2:41" ht="15.75" x14ac:dyDescent="0.25">
      <c r="B21" s="21">
        <v>13</v>
      </c>
      <c r="C21" s="29" t="s">
        <v>131</v>
      </c>
      <c r="D21" s="27">
        <v>2</v>
      </c>
      <c r="E21" s="1">
        <v>2</v>
      </c>
      <c r="F21" s="1">
        <v>2</v>
      </c>
      <c r="G21" s="1">
        <v>2</v>
      </c>
      <c r="H21" s="1">
        <v>2</v>
      </c>
      <c r="I21" s="6">
        <f t="shared" si="0"/>
        <v>10</v>
      </c>
      <c r="J21" s="8">
        <f t="shared" si="1"/>
        <v>2</v>
      </c>
      <c r="K21" s="10" t="str">
        <f t="shared" si="2"/>
        <v>ІІ ур</v>
      </c>
      <c r="L21" s="1">
        <v>2</v>
      </c>
      <c r="M21" s="1">
        <v>2</v>
      </c>
      <c r="N21" s="1">
        <v>3</v>
      </c>
      <c r="O21" s="1">
        <v>2</v>
      </c>
      <c r="P21" s="1">
        <v>2</v>
      </c>
      <c r="Q21" s="1">
        <v>2</v>
      </c>
      <c r="R21" s="6">
        <f t="shared" si="3"/>
        <v>13</v>
      </c>
      <c r="S21" s="8">
        <f t="shared" si="4"/>
        <v>2.1666666666666665</v>
      </c>
      <c r="T21" s="10" t="str">
        <f t="shared" si="5"/>
        <v>ІІ ур</v>
      </c>
      <c r="U21" s="1">
        <v>2</v>
      </c>
      <c r="V21" s="1">
        <v>2</v>
      </c>
      <c r="W21" s="1">
        <v>2</v>
      </c>
      <c r="X21" s="1">
        <v>2</v>
      </c>
      <c r="Y21" s="1">
        <v>2</v>
      </c>
      <c r="Z21" s="1">
        <v>2</v>
      </c>
      <c r="AA21" s="6">
        <f t="shared" si="6"/>
        <v>12</v>
      </c>
      <c r="AB21" s="8">
        <f t="shared" si="7"/>
        <v>2</v>
      </c>
      <c r="AC21" s="10" t="str">
        <f t="shared" si="8"/>
        <v>ІІ ур</v>
      </c>
      <c r="AD21" s="1">
        <v>2</v>
      </c>
      <c r="AE21" s="1">
        <v>3</v>
      </c>
      <c r="AF21" s="1">
        <v>2</v>
      </c>
      <c r="AG21" s="1">
        <v>3</v>
      </c>
      <c r="AH21" s="1">
        <v>3</v>
      </c>
      <c r="AI21" s="1">
        <v>2</v>
      </c>
      <c r="AJ21" s="6">
        <f t="shared" si="9"/>
        <v>15</v>
      </c>
      <c r="AK21" s="8">
        <f t="shared" si="10"/>
        <v>2.5</v>
      </c>
      <c r="AL21" s="10" t="str">
        <f t="shared" si="11"/>
        <v>ІІ ур</v>
      </c>
      <c r="AM21" s="7">
        <f t="shared" si="12"/>
        <v>50</v>
      </c>
      <c r="AN21" s="15">
        <f t="shared" si="13"/>
        <v>2.1739130434782608</v>
      </c>
      <c r="AO21" s="10" t="str">
        <f t="shared" si="14"/>
        <v>ІІ ур</v>
      </c>
    </row>
    <row r="22" spans="2:41" ht="15.75" x14ac:dyDescent="0.25">
      <c r="B22" s="21">
        <v>14</v>
      </c>
      <c r="C22" s="29" t="s">
        <v>132</v>
      </c>
      <c r="D22" s="27">
        <v>2</v>
      </c>
      <c r="E22" s="1">
        <v>2</v>
      </c>
      <c r="F22" s="1">
        <v>2</v>
      </c>
      <c r="G22" s="1">
        <v>2</v>
      </c>
      <c r="H22" s="1">
        <v>2</v>
      </c>
      <c r="I22" s="6">
        <f t="shared" si="0"/>
        <v>10</v>
      </c>
      <c r="J22" s="8">
        <f t="shared" si="1"/>
        <v>2</v>
      </c>
      <c r="K22" s="10" t="str">
        <f t="shared" si="2"/>
        <v>ІІ ур</v>
      </c>
      <c r="L22" s="1">
        <v>2</v>
      </c>
      <c r="M22" s="1">
        <v>2</v>
      </c>
      <c r="N22" s="1">
        <v>3</v>
      </c>
      <c r="O22" s="1">
        <v>2</v>
      </c>
      <c r="P22" s="1">
        <v>2</v>
      </c>
      <c r="Q22" s="1">
        <v>2</v>
      </c>
      <c r="R22" s="6">
        <f t="shared" si="3"/>
        <v>13</v>
      </c>
      <c r="S22" s="8">
        <f t="shared" si="4"/>
        <v>2.1666666666666665</v>
      </c>
      <c r="T22" s="10" t="str">
        <f t="shared" si="5"/>
        <v>ІІ ур</v>
      </c>
      <c r="U22" s="1">
        <v>2</v>
      </c>
      <c r="V22" s="1">
        <v>2</v>
      </c>
      <c r="W22" s="1">
        <v>2</v>
      </c>
      <c r="X22" s="1">
        <v>2</v>
      </c>
      <c r="Y22" s="1">
        <v>2</v>
      </c>
      <c r="Z22" s="1">
        <v>2</v>
      </c>
      <c r="AA22" s="6">
        <f t="shared" si="6"/>
        <v>12</v>
      </c>
      <c r="AB22" s="8">
        <f t="shared" si="7"/>
        <v>2</v>
      </c>
      <c r="AC22" s="10" t="str">
        <f t="shared" si="8"/>
        <v>ІІ ур</v>
      </c>
      <c r="AD22" s="1">
        <v>2</v>
      </c>
      <c r="AE22" s="1">
        <v>3</v>
      </c>
      <c r="AF22" s="1">
        <v>2</v>
      </c>
      <c r="AG22" s="1">
        <v>3</v>
      </c>
      <c r="AH22" s="1">
        <v>3</v>
      </c>
      <c r="AI22" s="1">
        <v>2</v>
      </c>
      <c r="AJ22" s="6">
        <f t="shared" si="9"/>
        <v>15</v>
      </c>
      <c r="AK22" s="8">
        <f t="shared" si="10"/>
        <v>2.5</v>
      </c>
      <c r="AL22" s="10" t="str">
        <f t="shared" si="11"/>
        <v>ІІ ур</v>
      </c>
      <c r="AM22" s="7">
        <f t="shared" si="12"/>
        <v>50</v>
      </c>
      <c r="AN22" s="15">
        <f t="shared" si="13"/>
        <v>2.1739130434782608</v>
      </c>
      <c r="AO22" s="10" t="str">
        <f t="shared" si="14"/>
        <v>ІІ ур</v>
      </c>
    </row>
    <row r="23" spans="2:41" ht="15.75" x14ac:dyDescent="0.25">
      <c r="B23" s="21">
        <v>15</v>
      </c>
      <c r="C23" s="29" t="s">
        <v>133</v>
      </c>
      <c r="D23" s="27">
        <v>2</v>
      </c>
      <c r="E23" s="1">
        <v>2</v>
      </c>
      <c r="F23" s="1">
        <v>2</v>
      </c>
      <c r="G23" s="1">
        <v>2</v>
      </c>
      <c r="H23" s="1">
        <v>2</v>
      </c>
      <c r="I23" s="6">
        <f t="shared" si="0"/>
        <v>10</v>
      </c>
      <c r="J23" s="8">
        <f t="shared" si="1"/>
        <v>2</v>
      </c>
      <c r="K23" s="10" t="str">
        <f t="shared" si="2"/>
        <v>ІІ ур</v>
      </c>
      <c r="L23" s="1">
        <v>2</v>
      </c>
      <c r="M23" s="1">
        <v>2</v>
      </c>
      <c r="N23" s="1">
        <v>3</v>
      </c>
      <c r="O23" s="1">
        <v>2</v>
      </c>
      <c r="P23" s="1">
        <v>2</v>
      </c>
      <c r="Q23" s="1">
        <v>2</v>
      </c>
      <c r="R23" s="6">
        <f t="shared" si="3"/>
        <v>13</v>
      </c>
      <c r="S23" s="8">
        <f t="shared" si="4"/>
        <v>2.1666666666666665</v>
      </c>
      <c r="T23" s="10" t="str">
        <f t="shared" si="5"/>
        <v>ІІ ур</v>
      </c>
      <c r="U23" s="1">
        <v>2</v>
      </c>
      <c r="V23" s="1">
        <v>2</v>
      </c>
      <c r="W23" s="1">
        <v>2</v>
      </c>
      <c r="X23" s="1">
        <v>2</v>
      </c>
      <c r="Y23" s="1">
        <v>2</v>
      </c>
      <c r="Z23" s="1">
        <v>2</v>
      </c>
      <c r="AA23" s="6">
        <f t="shared" si="6"/>
        <v>12</v>
      </c>
      <c r="AB23" s="8">
        <f t="shared" si="7"/>
        <v>2</v>
      </c>
      <c r="AC23" s="10" t="str">
        <f t="shared" si="8"/>
        <v>ІІ ур</v>
      </c>
      <c r="AD23" s="1">
        <v>2</v>
      </c>
      <c r="AE23" s="1">
        <v>3</v>
      </c>
      <c r="AF23" s="1">
        <v>2</v>
      </c>
      <c r="AG23" s="1">
        <v>3</v>
      </c>
      <c r="AH23" s="1">
        <v>3</v>
      </c>
      <c r="AI23" s="1">
        <v>2</v>
      </c>
      <c r="AJ23" s="6">
        <f t="shared" si="9"/>
        <v>15</v>
      </c>
      <c r="AK23" s="8">
        <f t="shared" si="10"/>
        <v>2.5</v>
      </c>
      <c r="AL23" s="10" t="str">
        <f t="shared" si="11"/>
        <v>ІІ ур</v>
      </c>
      <c r="AM23" s="7">
        <f t="shared" si="12"/>
        <v>50</v>
      </c>
      <c r="AN23" s="15">
        <f t="shared" si="13"/>
        <v>2.1739130434782608</v>
      </c>
      <c r="AO23" s="10" t="str">
        <f t="shared" si="14"/>
        <v>ІІ ур</v>
      </c>
    </row>
    <row r="24" spans="2:41" ht="15.75" x14ac:dyDescent="0.25">
      <c r="B24" s="21">
        <v>16</v>
      </c>
      <c r="C24" s="29" t="s">
        <v>134</v>
      </c>
      <c r="D24" s="27">
        <v>2</v>
      </c>
      <c r="E24" s="1">
        <v>2</v>
      </c>
      <c r="F24" s="1">
        <v>2</v>
      </c>
      <c r="G24" s="1">
        <v>2</v>
      </c>
      <c r="H24" s="1">
        <v>2</v>
      </c>
      <c r="I24" s="6">
        <f t="shared" si="0"/>
        <v>10</v>
      </c>
      <c r="J24" s="8">
        <f t="shared" si="1"/>
        <v>2</v>
      </c>
      <c r="K24" s="10" t="str">
        <f t="shared" si="2"/>
        <v>ІІ ур</v>
      </c>
      <c r="L24" s="1">
        <v>2</v>
      </c>
      <c r="M24" s="1">
        <v>2</v>
      </c>
      <c r="N24" s="1">
        <v>3</v>
      </c>
      <c r="O24" s="1">
        <v>2</v>
      </c>
      <c r="P24" s="1">
        <v>2</v>
      </c>
      <c r="Q24" s="1">
        <v>2</v>
      </c>
      <c r="R24" s="6">
        <f t="shared" si="3"/>
        <v>13</v>
      </c>
      <c r="S24" s="8">
        <f t="shared" si="4"/>
        <v>2.1666666666666665</v>
      </c>
      <c r="T24" s="10" t="str">
        <f t="shared" si="5"/>
        <v>ІІ ур</v>
      </c>
      <c r="U24" s="1">
        <v>2</v>
      </c>
      <c r="V24" s="1">
        <v>2</v>
      </c>
      <c r="W24" s="1">
        <v>2</v>
      </c>
      <c r="X24" s="1">
        <v>2</v>
      </c>
      <c r="Y24" s="1">
        <v>2</v>
      </c>
      <c r="Z24" s="1">
        <v>2</v>
      </c>
      <c r="AA24" s="6">
        <f t="shared" si="6"/>
        <v>12</v>
      </c>
      <c r="AB24" s="8">
        <f t="shared" si="7"/>
        <v>2</v>
      </c>
      <c r="AC24" s="10" t="str">
        <f t="shared" si="8"/>
        <v>ІІ ур</v>
      </c>
      <c r="AD24" s="1">
        <v>2</v>
      </c>
      <c r="AE24" s="1">
        <v>3</v>
      </c>
      <c r="AF24" s="1">
        <v>2</v>
      </c>
      <c r="AG24" s="1">
        <v>3</v>
      </c>
      <c r="AH24" s="1">
        <v>3</v>
      </c>
      <c r="AI24" s="1">
        <v>2</v>
      </c>
      <c r="AJ24" s="6">
        <f t="shared" si="9"/>
        <v>15</v>
      </c>
      <c r="AK24" s="8">
        <f t="shared" si="10"/>
        <v>2.5</v>
      </c>
      <c r="AL24" s="10" t="str">
        <f t="shared" si="11"/>
        <v>ІІ ур</v>
      </c>
      <c r="AM24" s="7">
        <f t="shared" si="12"/>
        <v>50</v>
      </c>
      <c r="AN24" s="15">
        <f t="shared" si="13"/>
        <v>2.1739130434782608</v>
      </c>
      <c r="AO24" s="10" t="str">
        <f t="shared" si="14"/>
        <v>ІІ ур</v>
      </c>
    </row>
    <row r="25" spans="2:41" ht="31.5" customHeight="1" x14ac:dyDescent="0.25">
      <c r="B25" s="21">
        <v>17</v>
      </c>
      <c r="C25" s="29" t="s">
        <v>135</v>
      </c>
      <c r="D25" s="27">
        <v>2</v>
      </c>
      <c r="E25" s="1">
        <v>2</v>
      </c>
      <c r="F25" s="1">
        <v>2</v>
      </c>
      <c r="G25" s="1">
        <v>2</v>
      </c>
      <c r="H25" s="1">
        <v>2</v>
      </c>
      <c r="I25" s="6">
        <f t="shared" si="0"/>
        <v>10</v>
      </c>
      <c r="J25" s="8">
        <f t="shared" si="1"/>
        <v>2</v>
      </c>
      <c r="K25" s="10" t="str">
        <f t="shared" si="2"/>
        <v>ІІ ур</v>
      </c>
      <c r="L25" s="1">
        <v>2</v>
      </c>
      <c r="M25" s="1">
        <v>2</v>
      </c>
      <c r="N25" s="1">
        <v>3</v>
      </c>
      <c r="O25" s="1">
        <v>2</v>
      </c>
      <c r="P25" s="1">
        <v>2</v>
      </c>
      <c r="Q25" s="1">
        <v>2</v>
      </c>
      <c r="R25" s="6">
        <f t="shared" si="3"/>
        <v>13</v>
      </c>
      <c r="S25" s="8">
        <f t="shared" si="4"/>
        <v>2.1666666666666665</v>
      </c>
      <c r="T25" s="10" t="str">
        <f t="shared" si="5"/>
        <v>ІІ ур</v>
      </c>
      <c r="U25" s="1">
        <v>2</v>
      </c>
      <c r="V25" s="1">
        <v>2</v>
      </c>
      <c r="W25" s="1">
        <v>2</v>
      </c>
      <c r="X25" s="1">
        <v>2</v>
      </c>
      <c r="Y25" s="1">
        <v>2</v>
      </c>
      <c r="Z25" s="1">
        <v>2</v>
      </c>
      <c r="AA25" s="6">
        <f t="shared" si="6"/>
        <v>12</v>
      </c>
      <c r="AB25" s="8">
        <f t="shared" si="7"/>
        <v>2</v>
      </c>
      <c r="AC25" s="10" t="str">
        <f t="shared" si="8"/>
        <v>ІІ ур</v>
      </c>
      <c r="AD25" s="1">
        <v>2</v>
      </c>
      <c r="AE25" s="1">
        <v>3</v>
      </c>
      <c r="AF25" s="1">
        <v>2</v>
      </c>
      <c r="AG25" s="1">
        <v>3</v>
      </c>
      <c r="AH25" s="1">
        <v>3</v>
      </c>
      <c r="AI25" s="1">
        <v>2</v>
      </c>
      <c r="AJ25" s="6">
        <f t="shared" si="9"/>
        <v>15</v>
      </c>
      <c r="AK25" s="8">
        <f t="shared" si="10"/>
        <v>2.5</v>
      </c>
      <c r="AL25" s="10" t="str">
        <f t="shared" si="11"/>
        <v>ІІ ур</v>
      </c>
      <c r="AM25" s="7">
        <f t="shared" si="12"/>
        <v>50</v>
      </c>
      <c r="AN25" s="15">
        <f t="shared" si="13"/>
        <v>2.1739130434782608</v>
      </c>
      <c r="AO25" s="10" t="str">
        <f t="shared" si="14"/>
        <v>ІІ ур</v>
      </c>
    </row>
    <row r="26" spans="2:41" ht="17.25" customHeight="1" x14ac:dyDescent="0.25">
      <c r="B26" s="21">
        <v>18</v>
      </c>
      <c r="C26" s="29" t="s">
        <v>136</v>
      </c>
      <c r="D26" s="27">
        <v>2</v>
      </c>
      <c r="E26" s="1">
        <v>2</v>
      </c>
      <c r="F26" s="1">
        <v>2</v>
      </c>
      <c r="G26" s="1">
        <v>2</v>
      </c>
      <c r="H26" s="1">
        <v>2</v>
      </c>
      <c r="I26" s="6">
        <f t="shared" si="0"/>
        <v>10</v>
      </c>
      <c r="J26" s="8">
        <f t="shared" si="1"/>
        <v>2</v>
      </c>
      <c r="K26" s="10" t="str">
        <f t="shared" si="2"/>
        <v>ІІ ур</v>
      </c>
      <c r="L26" s="1">
        <v>2</v>
      </c>
      <c r="M26" s="1">
        <v>2</v>
      </c>
      <c r="N26" s="1">
        <v>3</v>
      </c>
      <c r="O26" s="1">
        <v>2</v>
      </c>
      <c r="P26" s="1">
        <v>2</v>
      </c>
      <c r="Q26" s="1">
        <v>2</v>
      </c>
      <c r="R26" s="6">
        <f t="shared" si="3"/>
        <v>13</v>
      </c>
      <c r="S26" s="8">
        <f t="shared" si="4"/>
        <v>2.1666666666666665</v>
      </c>
      <c r="T26" s="10" t="str">
        <f t="shared" si="5"/>
        <v>ІІ ур</v>
      </c>
      <c r="U26" s="1">
        <v>2</v>
      </c>
      <c r="V26" s="1">
        <v>2</v>
      </c>
      <c r="W26" s="1">
        <v>2</v>
      </c>
      <c r="X26" s="1">
        <v>2</v>
      </c>
      <c r="Y26" s="1">
        <v>2</v>
      </c>
      <c r="Z26" s="1">
        <v>2</v>
      </c>
      <c r="AA26" s="6">
        <f t="shared" si="6"/>
        <v>12</v>
      </c>
      <c r="AB26" s="8">
        <f t="shared" si="7"/>
        <v>2</v>
      </c>
      <c r="AC26" s="10" t="str">
        <f t="shared" si="8"/>
        <v>ІІ ур</v>
      </c>
      <c r="AD26" s="1">
        <v>2</v>
      </c>
      <c r="AE26" s="1">
        <v>3</v>
      </c>
      <c r="AF26" s="1">
        <v>2</v>
      </c>
      <c r="AG26" s="1">
        <v>3</v>
      </c>
      <c r="AH26" s="1">
        <v>3</v>
      </c>
      <c r="AI26" s="1">
        <v>2</v>
      </c>
      <c r="AJ26" s="6">
        <f t="shared" si="9"/>
        <v>15</v>
      </c>
      <c r="AK26" s="8">
        <f t="shared" si="10"/>
        <v>2.5</v>
      </c>
      <c r="AL26" s="10" t="str">
        <f t="shared" si="11"/>
        <v>ІІ ур</v>
      </c>
      <c r="AM26" s="7">
        <f t="shared" si="12"/>
        <v>50</v>
      </c>
      <c r="AN26" s="15">
        <f t="shared" si="13"/>
        <v>2.1739130434782608</v>
      </c>
      <c r="AO26" s="10" t="str">
        <f t="shared" si="14"/>
        <v>ІІ ур</v>
      </c>
    </row>
    <row r="27" spans="2:41" ht="16.5" customHeight="1" x14ac:dyDescent="0.25">
      <c r="B27" s="21">
        <v>19</v>
      </c>
      <c r="C27" s="29" t="s">
        <v>137</v>
      </c>
      <c r="D27" s="27">
        <v>2</v>
      </c>
      <c r="E27" s="1">
        <v>2</v>
      </c>
      <c r="F27" s="1">
        <v>2</v>
      </c>
      <c r="G27" s="1">
        <v>2</v>
      </c>
      <c r="H27" s="1">
        <v>2</v>
      </c>
      <c r="I27" s="6">
        <f t="shared" si="0"/>
        <v>10</v>
      </c>
      <c r="J27" s="8">
        <f t="shared" si="1"/>
        <v>2</v>
      </c>
      <c r="K27" s="10" t="str">
        <f t="shared" si="2"/>
        <v>ІІ ур</v>
      </c>
      <c r="L27" s="1">
        <v>2</v>
      </c>
      <c r="M27" s="1">
        <v>2</v>
      </c>
      <c r="N27" s="1">
        <v>3</v>
      </c>
      <c r="O27" s="1">
        <v>2</v>
      </c>
      <c r="P27" s="1">
        <v>2</v>
      </c>
      <c r="Q27" s="1">
        <v>2</v>
      </c>
      <c r="R27" s="6">
        <f t="shared" si="3"/>
        <v>13</v>
      </c>
      <c r="S27" s="8">
        <f t="shared" si="4"/>
        <v>2.1666666666666665</v>
      </c>
      <c r="T27" s="10" t="str">
        <f t="shared" si="5"/>
        <v>ІІ ур</v>
      </c>
      <c r="U27" s="1">
        <v>2</v>
      </c>
      <c r="V27" s="1">
        <v>2</v>
      </c>
      <c r="W27" s="1">
        <v>2</v>
      </c>
      <c r="X27" s="1">
        <v>2</v>
      </c>
      <c r="Y27" s="1">
        <v>2</v>
      </c>
      <c r="Z27" s="1">
        <v>2</v>
      </c>
      <c r="AA27" s="6">
        <f t="shared" si="6"/>
        <v>12</v>
      </c>
      <c r="AB27" s="8">
        <f t="shared" si="7"/>
        <v>2</v>
      </c>
      <c r="AC27" s="10" t="str">
        <f t="shared" si="8"/>
        <v>ІІ ур</v>
      </c>
      <c r="AD27" s="1">
        <v>2</v>
      </c>
      <c r="AE27" s="1">
        <v>3</v>
      </c>
      <c r="AF27" s="1">
        <v>2</v>
      </c>
      <c r="AG27" s="1">
        <v>3</v>
      </c>
      <c r="AH27" s="1">
        <v>3</v>
      </c>
      <c r="AI27" s="1">
        <v>2</v>
      </c>
      <c r="AJ27" s="6">
        <f t="shared" si="9"/>
        <v>15</v>
      </c>
      <c r="AK27" s="8">
        <f t="shared" si="10"/>
        <v>2.5</v>
      </c>
      <c r="AL27" s="10" t="str">
        <f t="shared" si="11"/>
        <v>ІІ ур</v>
      </c>
      <c r="AM27" s="7">
        <f t="shared" si="12"/>
        <v>50</v>
      </c>
      <c r="AN27" s="15">
        <f t="shared" si="13"/>
        <v>2.1739130434782608</v>
      </c>
      <c r="AO27" s="10" t="str">
        <f t="shared" si="14"/>
        <v>ІІ ур</v>
      </c>
    </row>
    <row r="28" spans="2:41" ht="15.75" x14ac:dyDescent="0.25">
      <c r="B28" s="21">
        <v>20</v>
      </c>
      <c r="C28" s="29" t="s">
        <v>138</v>
      </c>
      <c r="D28" s="27">
        <v>2</v>
      </c>
      <c r="E28" s="1">
        <v>2</v>
      </c>
      <c r="F28" s="1">
        <v>2</v>
      </c>
      <c r="G28" s="1">
        <v>2</v>
      </c>
      <c r="H28" s="1">
        <v>2</v>
      </c>
      <c r="I28" s="6">
        <f t="shared" si="0"/>
        <v>10</v>
      </c>
      <c r="J28" s="8">
        <f t="shared" si="1"/>
        <v>2</v>
      </c>
      <c r="K28" s="10" t="str">
        <f t="shared" si="2"/>
        <v>ІІ ур</v>
      </c>
      <c r="L28" s="1">
        <v>2</v>
      </c>
      <c r="M28" s="1">
        <v>2</v>
      </c>
      <c r="N28" s="1">
        <v>3</v>
      </c>
      <c r="O28" s="1">
        <v>2</v>
      </c>
      <c r="P28" s="1">
        <v>2</v>
      </c>
      <c r="Q28" s="1">
        <v>2</v>
      </c>
      <c r="R28" s="6">
        <f t="shared" si="3"/>
        <v>13</v>
      </c>
      <c r="S28" s="8">
        <f t="shared" si="4"/>
        <v>2.1666666666666665</v>
      </c>
      <c r="T28" s="10" t="str">
        <f t="shared" si="5"/>
        <v>ІІ ур</v>
      </c>
      <c r="U28" s="1">
        <v>2</v>
      </c>
      <c r="V28" s="1">
        <v>2</v>
      </c>
      <c r="W28" s="1">
        <v>2</v>
      </c>
      <c r="X28" s="1">
        <v>2</v>
      </c>
      <c r="Y28" s="1">
        <v>2</v>
      </c>
      <c r="Z28" s="1">
        <v>2</v>
      </c>
      <c r="AA28" s="6">
        <f t="shared" si="6"/>
        <v>12</v>
      </c>
      <c r="AB28" s="8">
        <f t="shared" si="7"/>
        <v>2</v>
      </c>
      <c r="AC28" s="10" t="str">
        <f t="shared" si="8"/>
        <v>ІІ ур</v>
      </c>
      <c r="AD28" s="1">
        <v>2</v>
      </c>
      <c r="AE28" s="1">
        <v>3</v>
      </c>
      <c r="AF28" s="1">
        <v>2</v>
      </c>
      <c r="AG28" s="1">
        <v>3</v>
      </c>
      <c r="AH28" s="1">
        <v>3</v>
      </c>
      <c r="AI28" s="1">
        <v>2</v>
      </c>
      <c r="AJ28" s="6">
        <f t="shared" si="9"/>
        <v>15</v>
      </c>
      <c r="AK28" s="8">
        <f t="shared" si="10"/>
        <v>2.5</v>
      </c>
      <c r="AL28" s="10" t="str">
        <f t="shared" si="11"/>
        <v>ІІ ур</v>
      </c>
      <c r="AM28" s="7">
        <f t="shared" si="12"/>
        <v>50</v>
      </c>
      <c r="AN28" s="15">
        <f t="shared" si="13"/>
        <v>2.1739130434782608</v>
      </c>
      <c r="AO28" s="10" t="str">
        <f t="shared" si="14"/>
        <v>ІІ ур</v>
      </c>
    </row>
    <row r="29" spans="2:41" ht="15.75" x14ac:dyDescent="0.25">
      <c r="B29" s="21">
        <v>21</v>
      </c>
      <c r="C29" s="29" t="s">
        <v>139</v>
      </c>
      <c r="D29" s="27">
        <v>2</v>
      </c>
      <c r="E29" s="1">
        <v>2</v>
      </c>
      <c r="F29" s="1">
        <v>2</v>
      </c>
      <c r="G29" s="1">
        <v>2</v>
      </c>
      <c r="H29" s="1">
        <v>2</v>
      </c>
      <c r="I29" s="6">
        <f t="shared" si="0"/>
        <v>10</v>
      </c>
      <c r="J29" s="8">
        <f t="shared" si="1"/>
        <v>2</v>
      </c>
      <c r="K29" s="10" t="str">
        <f t="shared" si="2"/>
        <v>ІІ ур</v>
      </c>
      <c r="L29" s="1">
        <v>2</v>
      </c>
      <c r="M29" s="1">
        <v>2</v>
      </c>
      <c r="N29" s="1">
        <v>3</v>
      </c>
      <c r="O29" s="1">
        <v>2</v>
      </c>
      <c r="P29" s="1">
        <v>2</v>
      </c>
      <c r="Q29" s="1">
        <v>2</v>
      </c>
      <c r="R29" s="6">
        <f t="shared" si="3"/>
        <v>13</v>
      </c>
      <c r="S29" s="8">
        <f t="shared" si="4"/>
        <v>2.1666666666666665</v>
      </c>
      <c r="T29" s="10" t="str">
        <f t="shared" si="5"/>
        <v>ІІ ур</v>
      </c>
      <c r="U29" s="1">
        <v>2</v>
      </c>
      <c r="V29" s="1">
        <v>2</v>
      </c>
      <c r="W29" s="1">
        <v>2</v>
      </c>
      <c r="X29" s="1">
        <v>2</v>
      </c>
      <c r="Y29" s="1">
        <v>2</v>
      </c>
      <c r="Z29" s="1">
        <v>2</v>
      </c>
      <c r="AA29" s="6">
        <f t="shared" si="6"/>
        <v>12</v>
      </c>
      <c r="AB29" s="8">
        <f t="shared" si="7"/>
        <v>2</v>
      </c>
      <c r="AC29" s="10" t="str">
        <f t="shared" si="8"/>
        <v>ІІ ур</v>
      </c>
      <c r="AD29" s="1">
        <v>2</v>
      </c>
      <c r="AE29" s="1">
        <v>3</v>
      </c>
      <c r="AF29" s="1">
        <v>2</v>
      </c>
      <c r="AG29" s="1">
        <v>3</v>
      </c>
      <c r="AH29" s="1">
        <v>3</v>
      </c>
      <c r="AI29" s="1">
        <v>2</v>
      </c>
      <c r="AJ29" s="6">
        <f t="shared" si="9"/>
        <v>15</v>
      </c>
      <c r="AK29" s="8">
        <f t="shared" si="10"/>
        <v>2.5</v>
      </c>
      <c r="AL29" s="10" t="str">
        <f t="shared" si="11"/>
        <v>ІІ ур</v>
      </c>
      <c r="AM29" s="7">
        <f t="shared" si="12"/>
        <v>50</v>
      </c>
      <c r="AN29" s="15">
        <f t="shared" si="13"/>
        <v>2.1739130434782608</v>
      </c>
      <c r="AO29" s="10" t="str">
        <f t="shared" si="14"/>
        <v>ІІ ур</v>
      </c>
    </row>
    <row r="30" spans="2:41" ht="15.75" x14ac:dyDescent="0.25">
      <c r="B30" s="21">
        <v>22</v>
      </c>
      <c r="C30" s="29" t="s">
        <v>140</v>
      </c>
      <c r="D30" s="27">
        <v>3</v>
      </c>
      <c r="E30" s="1">
        <v>3</v>
      </c>
      <c r="F30" s="1">
        <v>3</v>
      </c>
      <c r="G30" s="1">
        <v>3</v>
      </c>
      <c r="H30" s="1">
        <v>2</v>
      </c>
      <c r="I30" s="6">
        <f t="shared" ref="I10:I35" si="15">SUM(D30:H30)</f>
        <v>14</v>
      </c>
      <c r="J30" s="8">
        <f t="shared" ref="J10:J35" si="16">I30/5</f>
        <v>2.8</v>
      </c>
      <c r="K30" s="10" t="str">
        <f t="shared" ref="K30:K34" si="17">IF(D30="","",VLOOKUP(J30,$J$97:$K$99,2,TRUE))</f>
        <v>ІІІ ур</v>
      </c>
      <c r="L30" s="1">
        <v>2</v>
      </c>
      <c r="M30" s="1">
        <v>2</v>
      </c>
      <c r="N30" s="1">
        <v>3</v>
      </c>
      <c r="O30" s="1">
        <v>3</v>
      </c>
      <c r="P30" s="1">
        <v>3</v>
      </c>
      <c r="Q30" s="1">
        <v>3</v>
      </c>
      <c r="R30" s="6">
        <f t="shared" ref="R10:R35" si="18">SUM(L30:Q30)</f>
        <v>16</v>
      </c>
      <c r="S30" s="8">
        <f t="shared" ref="S10:S35" si="19">R30/6</f>
        <v>2.6666666666666665</v>
      </c>
      <c r="T30" s="10" t="str">
        <f t="shared" ref="T30:T34" si="20">IF(L30="","",VLOOKUP(S30,$J$97:$K$99,2,TRUE))</f>
        <v>ІІІ ур</v>
      </c>
      <c r="U30" s="1">
        <v>2</v>
      </c>
      <c r="V30" s="1">
        <v>3</v>
      </c>
      <c r="W30" s="1">
        <v>3</v>
      </c>
      <c r="X30" s="1">
        <v>3</v>
      </c>
      <c r="Y30" s="1">
        <v>3</v>
      </c>
      <c r="Z30" s="1">
        <v>2</v>
      </c>
      <c r="AA30" s="6">
        <f t="shared" ref="AA10:AA35" si="21">SUM(U30:Z30)</f>
        <v>16</v>
      </c>
      <c r="AB30" s="8">
        <f t="shared" ref="AB10:AB35" si="22">AA30/6</f>
        <v>2.6666666666666665</v>
      </c>
      <c r="AC30" s="10" t="str">
        <f t="shared" ref="AC30:AC34" si="23">IF(U30="","",VLOOKUP(AB30,$J$97:$K$99,2,TRUE))</f>
        <v>ІІІ ур</v>
      </c>
      <c r="AD30" s="1">
        <v>3</v>
      </c>
      <c r="AE30" s="1">
        <v>3</v>
      </c>
      <c r="AF30" s="1">
        <v>3</v>
      </c>
      <c r="AG30" s="1">
        <v>3</v>
      </c>
      <c r="AH30" s="1">
        <v>3</v>
      </c>
      <c r="AI30" s="1">
        <v>3</v>
      </c>
      <c r="AJ30" s="6">
        <f t="shared" ref="AJ10:AJ35" si="24">SUM(AD30:AI30)</f>
        <v>18</v>
      </c>
      <c r="AK30" s="8">
        <f t="shared" ref="AK10:AK35" si="25">AJ30/6</f>
        <v>3</v>
      </c>
      <c r="AL30" s="10" t="str">
        <f t="shared" ref="AL30:AL34" si="26">IF(AD30="","",VLOOKUP(AK30,$J$97:$K$99,2,TRUE))</f>
        <v>ІІІ ур</v>
      </c>
      <c r="AM30" s="7">
        <f t="shared" ref="AM10:AM35" si="27">I30+R30+AA30+AJ30</f>
        <v>64</v>
      </c>
      <c r="AN30" s="15">
        <f t="shared" ref="AN10:AN35" si="28">AM30/23</f>
        <v>2.7826086956521738</v>
      </c>
      <c r="AO30" s="10" t="str">
        <f t="shared" ref="AO30:AO34" si="29">IF(AF30="","",VLOOKUP(AN30,$J$97:$K$99,2,TRUE))</f>
        <v>ІІІ ур</v>
      </c>
    </row>
    <row r="31" spans="2:41" ht="15.75" x14ac:dyDescent="0.25">
      <c r="B31" s="21">
        <v>23</v>
      </c>
      <c r="C31" s="29" t="s">
        <v>141</v>
      </c>
      <c r="D31" s="27">
        <v>3</v>
      </c>
      <c r="E31" s="1">
        <v>3</v>
      </c>
      <c r="F31" s="1">
        <v>3</v>
      </c>
      <c r="G31" s="1">
        <v>3</v>
      </c>
      <c r="H31" s="1">
        <v>2</v>
      </c>
      <c r="I31" s="6">
        <f t="shared" si="15"/>
        <v>14</v>
      </c>
      <c r="J31" s="8">
        <f t="shared" si="16"/>
        <v>2.8</v>
      </c>
      <c r="K31" s="10" t="str">
        <f t="shared" si="17"/>
        <v>ІІІ ур</v>
      </c>
      <c r="L31" s="1">
        <v>2</v>
      </c>
      <c r="M31" s="1">
        <v>2</v>
      </c>
      <c r="N31" s="1">
        <v>3</v>
      </c>
      <c r="O31" s="1">
        <v>3</v>
      </c>
      <c r="P31" s="1">
        <v>3</v>
      </c>
      <c r="Q31" s="1">
        <v>3</v>
      </c>
      <c r="R31" s="6">
        <f t="shared" si="18"/>
        <v>16</v>
      </c>
      <c r="S31" s="8">
        <f t="shared" si="19"/>
        <v>2.6666666666666665</v>
      </c>
      <c r="T31" s="10" t="str">
        <f t="shared" si="20"/>
        <v>ІІІ ур</v>
      </c>
      <c r="U31" s="1">
        <v>2</v>
      </c>
      <c r="V31" s="1">
        <v>3</v>
      </c>
      <c r="W31" s="1">
        <v>3</v>
      </c>
      <c r="X31" s="1">
        <v>3</v>
      </c>
      <c r="Y31" s="1">
        <v>3</v>
      </c>
      <c r="Z31" s="1">
        <v>2</v>
      </c>
      <c r="AA31" s="6">
        <f t="shared" si="21"/>
        <v>16</v>
      </c>
      <c r="AB31" s="8">
        <f t="shared" si="22"/>
        <v>2.6666666666666665</v>
      </c>
      <c r="AC31" s="10" t="str">
        <f t="shared" si="23"/>
        <v>ІІІ ур</v>
      </c>
      <c r="AD31" s="1">
        <v>3</v>
      </c>
      <c r="AE31" s="1">
        <v>3</v>
      </c>
      <c r="AF31" s="1">
        <v>3</v>
      </c>
      <c r="AG31" s="1">
        <v>3</v>
      </c>
      <c r="AH31" s="1">
        <v>3</v>
      </c>
      <c r="AI31" s="1">
        <v>3</v>
      </c>
      <c r="AJ31" s="6">
        <f t="shared" si="24"/>
        <v>18</v>
      </c>
      <c r="AK31" s="8">
        <f t="shared" si="25"/>
        <v>3</v>
      </c>
      <c r="AL31" s="10" t="str">
        <f t="shared" si="26"/>
        <v>ІІІ ур</v>
      </c>
      <c r="AM31" s="7">
        <f t="shared" si="27"/>
        <v>64</v>
      </c>
      <c r="AN31" s="15">
        <f t="shared" si="28"/>
        <v>2.7826086956521738</v>
      </c>
      <c r="AO31" s="10" t="str">
        <f t="shared" si="29"/>
        <v>ІІІ ур</v>
      </c>
    </row>
    <row r="32" spans="2:41" ht="15.75" x14ac:dyDescent="0.25">
      <c r="B32" s="21">
        <v>24</v>
      </c>
      <c r="C32" s="29" t="s">
        <v>142</v>
      </c>
      <c r="D32" s="27">
        <v>2</v>
      </c>
      <c r="E32" s="1">
        <v>2</v>
      </c>
      <c r="F32" s="1">
        <v>2</v>
      </c>
      <c r="G32" s="1">
        <v>2</v>
      </c>
      <c r="H32" s="1">
        <v>2</v>
      </c>
      <c r="I32" s="6">
        <f t="shared" ref="I32:I35" si="30">SUM(D32:H32)</f>
        <v>10</v>
      </c>
      <c r="J32" s="8">
        <f t="shared" ref="J32:J35" si="31">I32/5</f>
        <v>2</v>
      </c>
      <c r="K32" s="10" t="str">
        <f t="shared" si="17"/>
        <v>ІІ ур</v>
      </c>
      <c r="L32" s="1">
        <v>2</v>
      </c>
      <c r="M32" s="1">
        <v>2</v>
      </c>
      <c r="N32" s="1">
        <v>3</v>
      </c>
      <c r="O32" s="1">
        <v>2</v>
      </c>
      <c r="P32" s="1">
        <v>2</v>
      </c>
      <c r="Q32" s="1">
        <v>2</v>
      </c>
      <c r="R32" s="6">
        <f t="shared" ref="R32:R35" si="32">SUM(L32:Q32)</f>
        <v>13</v>
      </c>
      <c r="S32" s="8">
        <f t="shared" ref="S32:S35" si="33">R32/6</f>
        <v>2.1666666666666665</v>
      </c>
      <c r="T32" s="10" t="str">
        <f t="shared" si="20"/>
        <v>ІІ ур</v>
      </c>
      <c r="U32" s="1">
        <v>2</v>
      </c>
      <c r="V32" s="1">
        <v>2</v>
      </c>
      <c r="W32" s="1">
        <v>2</v>
      </c>
      <c r="X32" s="1">
        <v>2</v>
      </c>
      <c r="Y32" s="1">
        <v>2</v>
      </c>
      <c r="Z32" s="1">
        <v>2</v>
      </c>
      <c r="AA32" s="6">
        <f t="shared" ref="AA32:AA35" si="34">SUM(U32:Z32)</f>
        <v>12</v>
      </c>
      <c r="AB32" s="8">
        <f t="shared" ref="AB32:AB35" si="35">AA32/6</f>
        <v>2</v>
      </c>
      <c r="AC32" s="10" t="str">
        <f t="shared" si="23"/>
        <v>ІІ ур</v>
      </c>
      <c r="AD32" s="1">
        <v>2</v>
      </c>
      <c r="AE32" s="1">
        <v>3</v>
      </c>
      <c r="AF32" s="1">
        <v>2</v>
      </c>
      <c r="AG32" s="1">
        <v>3</v>
      </c>
      <c r="AH32" s="1">
        <v>3</v>
      </c>
      <c r="AI32" s="1">
        <v>2</v>
      </c>
      <c r="AJ32" s="6">
        <f t="shared" ref="AJ32:AJ35" si="36">SUM(AD32:AI32)</f>
        <v>15</v>
      </c>
      <c r="AK32" s="8">
        <f t="shared" ref="AK32:AK35" si="37">AJ32/6</f>
        <v>2.5</v>
      </c>
      <c r="AL32" s="10" t="str">
        <f t="shared" si="26"/>
        <v>ІІ ур</v>
      </c>
      <c r="AM32" s="7">
        <f t="shared" ref="AM32:AM35" si="38">I32+R32+AA32+AJ32</f>
        <v>50</v>
      </c>
      <c r="AN32" s="15">
        <f t="shared" ref="AN32:AN35" si="39">AM32/23</f>
        <v>2.1739130434782608</v>
      </c>
      <c r="AO32" s="10" t="str">
        <f t="shared" si="29"/>
        <v>ІІ ур</v>
      </c>
    </row>
    <row r="33" spans="2:41" ht="15.75" x14ac:dyDescent="0.25">
      <c r="B33" s="21">
        <v>25</v>
      </c>
      <c r="C33" s="29" t="s">
        <v>143</v>
      </c>
      <c r="D33" s="27">
        <v>2</v>
      </c>
      <c r="E33" s="1">
        <v>2</v>
      </c>
      <c r="F33" s="1">
        <v>2</v>
      </c>
      <c r="G33" s="1">
        <v>2</v>
      </c>
      <c r="H33" s="1">
        <v>2</v>
      </c>
      <c r="I33" s="6">
        <f t="shared" si="30"/>
        <v>10</v>
      </c>
      <c r="J33" s="8">
        <f t="shared" si="31"/>
        <v>2</v>
      </c>
      <c r="K33" s="10" t="str">
        <f t="shared" si="17"/>
        <v>ІІ ур</v>
      </c>
      <c r="L33" s="1">
        <v>2</v>
      </c>
      <c r="M33" s="1">
        <v>2</v>
      </c>
      <c r="N33" s="1">
        <v>3</v>
      </c>
      <c r="O33" s="1">
        <v>2</v>
      </c>
      <c r="P33" s="1">
        <v>2</v>
      </c>
      <c r="Q33" s="1">
        <v>2</v>
      </c>
      <c r="R33" s="6">
        <f t="shared" si="32"/>
        <v>13</v>
      </c>
      <c r="S33" s="8">
        <f t="shared" si="33"/>
        <v>2.1666666666666665</v>
      </c>
      <c r="T33" s="10" t="str">
        <f t="shared" si="20"/>
        <v>ІІ ур</v>
      </c>
      <c r="U33" s="1">
        <v>2</v>
      </c>
      <c r="V33" s="1">
        <v>2</v>
      </c>
      <c r="W33" s="1">
        <v>2</v>
      </c>
      <c r="X33" s="1">
        <v>2</v>
      </c>
      <c r="Y33" s="1">
        <v>2</v>
      </c>
      <c r="Z33" s="1">
        <v>2</v>
      </c>
      <c r="AA33" s="6">
        <f t="shared" si="34"/>
        <v>12</v>
      </c>
      <c r="AB33" s="8">
        <f t="shared" si="35"/>
        <v>2</v>
      </c>
      <c r="AC33" s="10" t="str">
        <f t="shared" si="23"/>
        <v>ІІ ур</v>
      </c>
      <c r="AD33" s="1">
        <v>2</v>
      </c>
      <c r="AE33" s="1">
        <v>3</v>
      </c>
      <c r="AF33" s="1">
        <v>2</v>
      </c>
      <c r="AG33" s="1">
        <v>3</v>
      </c>
      <c r="AH33" s="1">
        <v>3</v>
      </c>
      <c r="AI33" s="1">
        <v>2</v>
      </c>
      <c r="AJ33" s="6">
        <f t="shared" si="36"/>
        <v>15</v>
      </c>
      <c r="AK33" s="8">
        <f t="shared" si="37"/>
        <v>2.5</v>
      </c>
      <c r="AL33" s="10" t="str">
        <f t="shared" si="26"/>
        <v>ІІ ур</v>
      </c>
      <c r="AM33" s="7">
        <f t="shared" si="38"/>
        <v>50</v>
      </c>
      <c r="AN33" s="15">
        <f t="shared" si="39"/>
        <v>2.1739130434782608</v>
      </c>
      <c r="AO33" s="10" t="str">
        <f t="shared" si="29"/>
        <v>ІІ ур</v>
      </c>
    </row>
    <row r="34" spans="2:41" ht="15.75" x14ac:dyDescent="0.25">
      <c r="B34" s="21">
        <v>26</v>
      </c>
      <c r="C34" s="29" t="s">
        <v>144</v>
      </c>
      <c r="D34" s="27">
        <v>2</v>
      </c>
      <c r="E34" s="1">
        <v>2</v>
      </c>
      <c r="F34" s="1">
        <v>2</v>
      </c>
      <c r="G34" s="1">
        <v>2</v>
      </c>
      <c r="H34" s="1">
        <v>2</v>
      </c>
      <c r="I34" s="6">
        <f t="shared" si="30"/>
        <v>10</v>
      </c>
      <c r="J34" s="8">
        <f t="shared" si="31"/>
        <v>2</v>
      </c>
      <c r="K34" s="10" t="str">
        <f t="shared" si="17"/>
        <v>ІІ ур</v>
      </c>
      <c r="L34" s="1">
        <v>2</v>
      </c>
      <c r="M34" s="1">
        <v>2</v>
      </c>
      <c r="N34" s="1">
        <v>3</v>
      </c>
      <c r="O34" s="1">
        <v>2</v>
      </c>
      <c r="P34" s="1">
        <v>2</v>
      </c>
      <c r="Q34" s="1">
        <v>2</v>
      </c>
      <c r="R34" s="6">
        <f t="shared" si="32"/>
        <v>13</v>
      </c>
      <c r="S34" s="8">
        <f t="shared" si="33"/>
        <v>2.1666666666666665</v>
      </c>
      <c r="T34" s="10" t="str">
        <f t="shared" si="20"/>
        <v>ІІ ур</v>
      </c>
      <c r="U34" s="1">
        <v>2</v>
      </c>
      <c r="V34" s="1">
        <v>2</v>
      </c>
      <c r="W34" s="1">
        <v>2</v>
      </c>
      <c r="X34" s="1">
        <v>2</v>
      </c>
      <c r="Y34" s="1">
        <v>2</v>
      </c>
      <c r="Z34" s="1">
        <v>2</v>
      </c>
      <c r="AA34" s="6">
        <f t="shared" si="34"/>
        <v>12</v>
      </c>
      <c r="AB34" s="8">
        <f t="shared" si="35"/>
        <v>2</v>
      </c>
      <c r="AC34" s="10" t="str">
        <f t="shared" si="23"/>
        <v>ІІ ур</v>
      </c>
      <c r="AD34" s="1">
        <v>2</v>
      </c>
      <c r="AE34" s="1">
        <v>3</v>
      </c>
      <c r="AF34" s="1">
        <v>2</v>
      </c>
      <c r="AG34" s="1">
        <v>3</v>
      </c>
      <c r="AH34" s="1">
        <v>3</v>
      </c>
      <c r="AI34" s="1">
        <v>2</v>
      </c>
      <c r="AJ34" s="6">
        <f t="shared" si="36"/>
        <v>15</v>
      </c>
      <c r="AK34" s="8">
        <f t="shared" si="37"/>
        <v>2.5</v>
      </c>
      <c r="AL34" s="10" t="str">
        <f t="shared" si="26"/>
        <v>ІІ ур</v>
      </c>
      <c r="AM34" s="7">
        <f t="shared" si="38"/>
        <v>50</v>
      </c>
      <c r="AN34" s="15">
        <f t="shared" si="39"/>
        <v>2.1739130434782608</v>
      </c>
      <c r="AO34" s="10" t="str">
        <f t="shared" si="29"/>
        <v>ІІ ур</v>
      </c>
    </row>
    <row r="35" spans="2:41" ht="15" customHeight="1" x14ac:dyDescent="0.25">
      <c r="B35" s="21">
        <v>27</v>
      </c>
      <c r="C35" s="29" t="s">
        <v>145</v>
      </c>
      <c r="D35" s="27">
        <v>2</v>
      </c>
      <c r="E35" s="1">
        <v>2</v>
      </c>
      <c r="F35" s="1">
        <v>2</v>
      </c>
      <c r="G35" s="1">
        <v>2</v>
      </c>
      <c r="H35" s="1">
        <v>2</v>
      </c>
      <c r="I35" s="6">
        <f t="shared" si="15"/>
        <v>10</v>
      </c>
      <c r="J35" s="8">
        <f t="shared" si="16"/>
        <v>2</v>
      </c>
      <c r="K35" s="10" t="str">
        <f t="shared" ref="K9:K35" si="40">IF(D35="","",VLOOKUP(J35,$J$97:$K$99,2,TRUE))</f>
        <v>ІІ ур</v>
      </c>
      <c r="L35" s="1">
        <v>2</v>
      </c>
      <c r="M35" s="1">
        <v>2</v>
      </c>
      <c r="N35" s="1">
        <v>3</v>
      </c>
      <c r="O35" s="1">
        <v>2</v>
      </c>
      <c r="P35" s="1">
        <v>2</v>
      </c>
      <c r="Q35" s="1">
        <v>2</v>
      </c>
      <c r="R35" s="6">
        <f t="shared" si="18"/>
        <v>13</v>
      </c>
      <c r="S35" s="8">
        <f t="shared" si="19"/>
        <v>2.1666666666666665</v>
      </c>
      <c r="T35" s="10" t="str">
        <f t="shared" ref="T9:T35" si="41">IF(L35="","",VLOOKUP(S35,$J$97:$K$99,2,TRUE))</f>
        <v>ІІ ур</v>
      </c>
      <c r="U35" s="1">
        <v>2</v>
      </c>
      <c r="V35" s="1">
        <v>2</v>
      </c>
      <c r="W35" s="1">
        <v>2</v>
      </c>
      <c r="X35" s="1">
        <v>2</v>
      </c>
      <c r="Y35" s="1">
        <v>2</v>
      </c>
      <c r="Z35" s="1">
        <v>2</v>
      </c>
      <c r="AA35" s="6">
        <f t="shared" si="21"/>
        <v>12</v>
      </c>
      <c r="AB35" s="8">
        <f t="shared" si="22"/>
        <v>2</v>
      </c>
      <c r="AC35" s="10" t="str">
        <f t="shared" ref="AC9:AC35" si="42">IF(U35="","",VLOOKUP(AB35,$J$97:$K$99,2,TRUE))</f>
        <v>ІІ ур</v>
      </c>
      <c r="AD35" s="1">
        <v>2</v>
      </c>
      <c r="AE35" s="1">
        <v>3</v>
      </c>
      <c r="AF35" s="1">
        <v>2</v>
      </c>
      <c r="AG35" s="1">
        <v>3</v>
      </c>
      <c r="AH35" s="1">
        <v>3</v>
      </c>
      <c r="AI35" s="1">
        <v>2</v>
      </c>
      <c r="AJ35" s="6">
        <f t="shared" si="24"/>
        <v>15</v>
      </c>
      <c r="AK35" s="8">
        <f t="shared" si="25"/>
        <v>2.5</v>
      </c>
      <c r="AL35" s="10" t="str">
        <f t="shared" ref="AL9:AL35" si="43">IF(AD35="","",VLOOKUP(AK35,$J$97:$K$99,2,TRUE))</f>
        <v>ІІ ур</v>
      </c>
      <c r="AM35" s="7">
        <f t="shared" si="27"/>
        <v>50</v>
      </c>
      <c r="AN35" s="15">
        <f t="shared" si="28"/>
        <v>2.1739130434782608</v>
      </c>
      <c r="AO35" s="10" t="str">
        <f t="shared" ref="AO9:AO35" si="44">IF(AF35="","",VLOOKUP(AN35,$J$97:$K$99,2,TRUE))</f>
        <v>ІІ ур</v>
      </c>
    </row>
    <row r="36" spans="2:41" x14ac:dyDescent="0.25">
      <c r="B36" s="46"/>
      <c r="C36" s="47"/>
      <c r="D36" s="42"/>
      <c r="E36" s="43"/>
      <c r="F36" s="43"/>
      <c r="G36" s="43"/>
      <c r="H36" s="43"/>
      <c r="I36" s="44"/>
      <c r="J36" s="1" t="s">
        <v>23</v>
      </c>
      <c r="K36" s="12" t="s">
        <v>2</v>
      </c>
      <c r="L36" s="42"/>
      <c r="M36" s="43"/>
      <c r="N36" s="43"/>
      <c r="O36" s="43"/>
      <c r="P36" s="43"/>
      <c r="Q36" s="43"/>
      <c r="R36" s="44"/>
      <c r="S36" s="1" t="s">
        <v>23</v>
      </c>
      <c r="T36" s="12" t="s">
        <v>2</v>
      </c>
      <c r="U36" s="42"/>
      <c r="V36" s="43"/>
      <c r="W36" s="43"/>
      <c r="X36" s="43"/>
      <c r="Y36" s="43"/>
      <c r="Z36" s="43"/>
      <c r="AA36" s="44"/>
      <c r="AB36" s="1" t="s">
        <v>23</v>
      </c>
      <c r="AC36" s="12" t="s">
        <v>2</v>
      </c>
      <c r="AD36" s="42"/>
      <c r="AE36" s="43"/>
      <c r="AF36" s="43"/>
      <c r="AG36" s="43"/>
      <c r="AH36" s="43"/>
      <c r="AI36" s="43"/>
      <c r="AJ36" s="44"/>
      <c r="AK36" s="1" t="s">
        <v>23</v>
      </c>
      <c r="AL36" s="12" t="s">
        <v>2</v>
      </c>
      <c r="AM36" s="2"/>
      <c r="AN36" s="4"/>
      <c r="AO36" s="2"/>
    </row>
    <row r="37" spans="2:41" x14ac:dyDescent="0.25">
      <c r="B37" s="47"/>
      <c r="C37" s="47"/>
      <c r="D37" s="42" t="s">
        <v>21</v>
      </c>
      <c r="E37" s="43"/>
      <c r="F37" s="43"/>
      <c r="G37" s="43"/>
      <c r="H37" s="43"/>
      <c r="I37" s="44"/>
      <c r="J37" s="11">
        <f>COUNTA(C9:C35)</f>
        <v>27</v>
      </c>
      <c r="K37" s="11">
        <v>100</v>
      </c>
      <c r="L37" s="52" t="s">
        <v>21</v>
      </c>
      <c r="M37" s="53"/>
      <c r="N37" s="53"/>
      <c r="O37" s="53"/>
      <c r="P37" s="53"/>
      <c r="Q37" s="53"/>
      <c r="R37" s="54"/>
      <c r="S37" s="11">
        <f>COUNTA(C9:C35)</f>
        <v>27</v>
      </c>
      <c r="T37" s="11">
        <v>100</v>
      </c>
      <c r="U37" s="42" t="s">
        <v>21</v>
      </c>
      <c r="V37" s="43"/>
      <c r="W37" s="43"/>
      <c r="X37" s="43"/>
      <c r="Y37" s="43"/>
      <c r="Z37" s="43"/>
      <c r="AA37" s="44"/>
      <c r="AB37" s="11">
        <f>COUNTA(C9:C35)</f>
        <v>27</v>
      </c>
      <c r="AC37" s="11">
        <v>100</v>
      </c>
      <c r="AD37" s="42" t="s">
        <v>21</v>
      </c>
      <c r="AE37" s="43"/>
      <c r="AF37" s="43"/>
      <c r="AG37" s="43"/>
      <c r="AH37" s="43"/>
      <c r="AI37" s="43"/>
      <c r="AJ37" s="44"/>
      <c r="AK37" s="11">
        <f>COUNTA(C9:C35)</f>
        <v>27</v>
      </c>
      <c r="AL37" s="11">
        <v>100</v>
      </c>
      <c r="AM37" s="2"/>
      <c r="AN37" s="4"/>
      <c r="AO37" s="2"/>
    </row>
    <row r="38" spans="2:41" x14ac:dyDescent="0.25">
      <c r="B38" s="47"/>
      <c r="C38" s="47"/>
      <c r="D38" s="42" t="s">
        <v>15</v>
      </c>
      <c r="E38" s="43"/>
      <c r="F38" s="43"/>
      <c r="G38" s="43"/>
      <c r="H38" s="43"/>
      <c r="I38" s="44"/>
      <c r="J38" s="13">
        <f>COUNTIF(K9:K35,"І ур")</f>
        <v>0</v>
      </c>
      <c r="K38" s="3">
        <f>(J38/J37)*100</f>
        <v>0</v>
      </c>
      <c r="L38" s="42" t="s">
        <v>15</v>
      </c>
      <c r="M38" s="43"/>
      <c r="N38" s="43"/>
      <c r="O38" s="43"/>
      <c r="P38" s="43"/>
      <c r="Q38" s="43"/>
      <c r="R38" s="44"/>
      <c r="S38" s="13">
        <f>COUNTIF(T9:T35,"І ур")</f>
        <v>0</v>
      </c>
      <c r="T38" s="3">
        <f>(S38/S37)*100</f>
        <v>0</v>
      </c>
      <c r="U38" s="42" t="s">
        <v>15</v>
      </c>
      <c r="V38" s="43"/>
      <c r="W38" s="43"/>
      <c r="X38" s="43"/>
      <c r="Y38" s="43"/>
      <c r="Z38" s="43"/>
      <c r="AA38" s="44"/>
      <c r="AB38" s="13">
        <f>COUNTIF(AC9:AC35,"І ур")</f>
        <v>0</v>
      </c>
      <c r="AC38" s="3">
        <f>(AB38/AB37)*100</f>
        <v>0</v>
      </c>
      <c r="AD38" s="42" t="s">
        <v>15</v>
      </c>
      <c r="AE38" s="43"/>
      <c r="AF38" s="43"/>
      <c r="AG38" s="43"/>
      <c r="AH38" s="43"/>
      <c r="AI38" s="43"/>
      <c r="AJ38" s="44"/>
      <c r="AK38" s="13">
        <f>COUNTIF(AL9:AL35,"І ур")</f>
        <v>0</v>
      </c>
      <c r="AL38" s="3">
        <f>(AK38/AK37)*100</f>
        <v>0</v>
      </c>
      <c r="AM38" s="2"/>
      <c r="AN38" s="4"/>
      <c r="AO38" s="2"/>
    </row>
    <row r="39" spans="2:41" x14ac:dyDescent="0.25">
      <c r="B39" s="47"/>
      <c r="C39" s="47"/>
      <c r="D39" s="42" t="s">
        <v>16</v>
      </c>
      <c r="E39" s="43"/>
      <c r="F39" s="43"/>
      <c r="G39" s="43"/>
      <c r="H39" s="43"/>
      <c r="I39" s="44"/>
      <c r="J39" s="13">
        <f>COUNTIF(K9:K35,"ІІ ур")</f>
        <v>25</v>
      </c>
      <c r="K39" s="3">
        <f>(J39/J37)*100</f>
        <v>92.592592592592595</v>
      </c>
      <c r="L39" s="42" t="s">
        <v>16</v>
      </c>
      <c r="M39" s="43"/>
      <c r="N39" s="43"/>
      <c r="O39" s="43"/>
      <c r="P39" s="43"/>
      <c r="Q39" s="43"/>
      <c r="R39" s="44"/>
      <c r="S39" s="13">
        <f>COUNTIF(T9:T35,"ІІ ур")</f>
        <v>25</v>
      </c>
      <c r="T39" s="3">
        <f>(S39/S37)*100</f>
        <v>92.592592592592595</v>
      </c>
      <c r="U39" s="42" t="s">
        <v>16</v>
      </c>
      <c r="V39" s="43"/>
      <c r="W39" s="43"/>
      <c r="X39" s="43"/>
      <c r="Y39" s="43"/>
      <c r="Z39" s="43"/>
      <c r="AA39" s="44"/>
      <c r="AB39" s="13">
        <f>COUNTIF(AC9:AC35,"ІІ ур")</f>
        <v>25</v>
      </c>
      <c r="AC39" s="3">
        <f>(AB39/AB37)*100</f>
        <v>92.592592592592595</v>
      </c>
      <c r="AD39" s="42" t="s">
        <v>16</v>
      </c>
      <c r="AE39" s="43"/>
      <c r="AF39" s="43"/>
      <c r="AG39" s="43"/>
      <c r="AH39" s="43"/>
      <c r="AI39" s="43"/>
      <c r="AJ39" s="44"/>
      <c r="AK39" s="13">
        <f>COUNTIF(AL9:AL35,"ІІ ур")</f>
        <v>25</v>
      </c>
      <c r="AL39" s="3">
        <f>(AK39/AK37)*100</f>
        <v>92.592592592592595</v>
      </c>
      <c r="AM39" s="2"/>
      <c r="AN39" s="4"/>
      <c r="AO39" s="2"/>
    </row>
    <row r="40" spans="2:41" x14ac:dyDescent="0.25">
      <c r="B40" s="47"/>
      <c r="C40" s="47"/>
      <c r="D40" s="42" t="s">
        <v>17</v>
      </c>
      <c r="E40" s="43"/>
      <c r="F40" s="43"/>
      <c r="G40" s="43"/>
      <c r="H40" s="43"/>
      <c r="I40" s="44"/>
      <c r="J40" s="13">
        <f>COUNTIF(K9:K35,"ІІІ ур")</f>
        <v>2</v>
      </c>
      <c r="K40" s="3">
        <f>(J40/J37)*100</f>
        <v>7.4074074074074066</v>
      </c>
      <c r="L40" s="42" t="s">
        <v>17</v>
      </c>
      <c r="M40" s="43"/>
      <c r="N40" s="43"/>
      <c r="O40" s="43"/>
      <c r="P40" s="43"/>
      <c r="Q40" s="43"/>
      <c r="R40" s="44"/>
      <c r="S40" s="13">
        <f>COUNTIF(T9:T35,"ІІІ ур")</f>
        <v>2</v>
      </c>
      <c r="T40" s="3">
        <f>(S40/S37)*100</f>
        <v>7.4074074074074066</v>
      </c>
      <c r="U40" s="42" t="s">
        <v>17</v>
      </c>
      <c r="V40" s="43"/>
      <c r="W40" s="43"/>
      <c r="X40" s="43"/>
      <c r="Y40" s="43"/>
      <c r="Z40" s="43"/>
      <c r="AA40" s="44"/>
      <c r="AB40" s="13">
        <f>COUNTIF(AC9:AC35,"ІІІ ур")</f>
        <v>2</v>
      </c>
      <c r="AC40" s="3">
        <f>(AB40/AB37)*100</f>
        <v>7.4074074074074066</v>
      </c>
      <c r="AD40" s="42" t="s">
        <v>17</v>
      </c>
      <c r="AE40" s="43"/>
      <c r="AF40" s="43"/>
      <c r="AG40" s="43"/>
      <c r="AH40" s="43"/>
      <c r="AI40" s="43"/>
      <c r="AJ40" s="44"/>
      <c r="AK40" s="13">
        <f>COUNTIF(AL9:AL35,"ІІІ ур")</f>
        <v>2</v>
      </c>
      <c r="AL40" s="3">
        <f>(AK40/AK37)*100</f>
        <v>7.4074074074074066</v>
      </c>
      <c r="AM40" s="2"/>
      <c r="AN40" s="4"/>
      <c r="AO40" s="2"/>
    </row>
    <row r="41" spans="2:41" x14ac:dyDescent="0.25">
      <c r="B41" s="47"/>
      <c r="C41" s="47"/>
      <c r="D41" s="42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4"/>
      <c r="AN41" s="1" t="s">
        <v>23</v>
      </c>
      <c r="AO41" s="12" t="s">
        <v>2</v>
      </c>
    </row>
    <row r="42" spans="2:41" x14ac:dyDescent="0.25">
      <c r="B42" s="47"/>
      <c r="C42" s="47"/>
      <c r="D42" s="49" t="s">
        <v>22</v>
      </c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1"/>
      <c r="AN42" s="11">
        <f>COUNTA(C9:C35)</f>
        <v>27</v>
      </c>
      <c r="AO42" s="11">
        <v>100</v>
      </c>
    </row>
    <row r="43" spans="2:41" x14ac:dyDescent="0.25">
      <c r="B43" s="47"/>
      <c r="C43" s="47"/>
      <c r="D43" s="45" t="s">
        <v>18</v>
      </c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13">
        <f>COUNTIF(AO9:AO35,"І ур")</f>
        <v>0</v>
      </c>
      <c r="AO43" s="3">
        <f>(AN43/AN42)*100</f>
        <v>0</v>
      </c>
    </row>
    <row r="44" spans="2:41" x14ac:dyDescent="0.25">
      <c r="B44" s="47"/>
      <c r="C44" s="47"/>
      <c r="D44" s="45" t="s">
        <v>19</v>
      </c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13">
        <f>COUNTIF(AO9:AO35,"ІІ ур")</f>
        <v>25</v>
      </c>
      <c r="AO44" s="3">
        <f>(AN44/AN42)*100</f>
        <v>92.592592592592595</v>
      </c>
    </row>
    <row r="45" spans="2:41" x14ac:dyDescent="0.25">
      <c r="B45" s="48"/>
      <c r="C45" s="48"/>
      <c r="D45" s="45" t="s">
        <v>20</v>
      </c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13">
        <f>COUNTIF(AO9:AO35,"ІІІ ур")</f>
        <v>2</v>
      </c>
      <c r="AO45" s="3">
        <f>(AN45/AN42)*100</f>
        <v>7.4074074074074066</v>
      </c>
    </row>
    <row r="97" spans="10:11" x14ac:dyDescent="0.25">
      <c r="J97">
        <v>1</v>
      </c>
      <c r="K97" t="s">
        <v>3</v>
      </c>
    </row>
    <row r="98" spans="10:11" x14ac:dyDescent="0.25">
      <c r="J98">
        <v>1.6</v>
      </c>
      <c r="K98" t="s">
        <v>4</v>
      </c>
    </row>
    <row r="99" spans="10:11" x14ac:dyDescent="0.25">
      <c r="J99">
        <v>2.6</v>
      </c>
      <c r="K99" t="s">
        <v>5</v>
      </c>
    </row>
  </sheetData>
  <autoFilter ref="K1:K50"/>
  <mergeCells count="52">
    <mergeCell ref="AD36:AJ36"/>
    <mergeCell ref="AD37:AJ37"/>
    <mergeCell ref="AD38:AJ38"/>
    <mergeCell ref="AD39:AJ39"/>
    <mergeCell ref="AD40:AJ40"/>
    <mergeCell ref="D40:I40"/>
    <mergeCell ref="L38:R38"/>
    <mergeCell ref="L39:R39"/>
    <mergeCell ref="U38:AA38"/>
    <mergeCell ref="U39:AA39"/>
    <mergeCell ref="U40:AA40"/>
    <mergeCell ref="AC7:AC8"/>
    <mergeCell ref="AJ7:AJ8"/>
    <mergeCell ref="AK7:AK8"/>
    <mergeCell ref="AL7:AL8"/>
    <mergeCell ref="K7:K8"/>
    <mergeCell ref="R7:R8"/>
    <mergeCell ref="S7:S8"/>
    <mergeCell ref="T7:T8"/>
    <mergeCell ref="AB7:AB8"/>
    <mergeCell ref="D41:AM41"/>
    <mergeCell ref="D43:AM43"/>
    <mergeCell ref="D44:AM44"/>
    <mergeCell ref="D45:AM45"/>
    <mergeCell ref="B36:B45"/>
    <mergeCell ref="C36:C45"/>
    <mergeCell ref="D36:I36"/>
    <mergeCell ref="D37:I37"/>
    <mergeCell ref="D42:AM42"/>
    <mergeCell ref="L36:R36"/>
    <mergeCell ref="L37:R37"/>
    <mergeCell ref="L40:R40"/>
    <mergeCell ref="U36:AA36"/>
    <mergeCell ref="U37:AA37"/>
    <mergeCell ref="D38:I38"/>
    <mergeCell ref="D39:I39"/>
    <mergeCell ref="A2:AP2"/>
    <mergeCell ref="A3:AP3"/>
    <mergeCell ref="A4:AP4"/>
    <mergeCell ref="B6:AO6"/>
    <mergeCell ref="B7:B8"/>
    <mergeCell ref="C7:C8"/>
    <mergeCell ref="D7:H7"/>
    <mergeCell ref="L7:Q7"/>
    <mergeCell ref="U7:Z7"/>
    <mergeCell ref="AD7:AI7"/>
    <mergeCell ref="AA7:AA8"/>
    <mergeCell ref="AM7:AM8"/>
    <mergeCell ref="AN7:AN8"/>
    <mergeCell ref="AO7:AO8"/>
    <mergeCell ref="I7:I8"/>
    <mergeCell ref="J7:J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100"/>
  <sheetViews>
    <sheetView topLeftCell="A18" zoomScale="70" zoomScaleNormal="70" workbookViewId="0">
      <selection activeCell="Y26" sqref="Y26"/>
    </sheetView>
  </sheetViews>
  <sheetFormatPr defaultRowHeight="15" x14ac:dyDescent="0.25"/>
  <cols>
    <col min="2" max="2" width="4.5703125" customWidth="1"/>
    <col min="3" max="3" width="20.42578125" customWidth="1"/>
    <col min="4" max="4" width="8.5703125" customWidth="1"/>
    <col min="5" max="5" width="7.85546875" customWidth="1"/>
    <col min="6" max="6" width="4.85546875" customWidth="1"/>
    <col min="7" max="7" width="4.28515625" customWidth="1"/>
    <col min="8" max="8" width="5.5703125" customWidth="1"/>
    <col min="9" max="9" width="10.28515625" customWidth="1"/>
    <col min="10" max="10" width="8.140625" customWidth="1"/>
    <col min="11" max="11" width="8.7109375" customWidth="1"/>
    <col min="12" max="12" width="11.42578125" customWidth="1"/>
    <col min="13" max="13" width="4" customWidth="1"/>
    <col min="14" max="14" width="5.7109375" customWidth="1"/>
    <col min="15" max="15" width="9.5703125" customWidth="1"/>
    <col min="16" max="16" width="6.7109375" customWidth="1"/>
    <col min="17" max="18" width="6.28515625" customWidth="1"/>
    <col min="19" max="19" width="7.28515625" customWidth="1"/>
    <col min="20" max="20" width="7.85546875" customWidth="1"/>
    <col min="21" max="21" width="5.7109375" customWidth="1"/>
    <col min="22" max="22" width="4.140625" customWidth="1"/>
    <col min="23" max="23" width="6" customWidth="1"/>
    <col min="24" max="24" width="10.7109375" customWidth="1"/>
    <col min="25" max="25" width="6.28515625" customWidth="1"/>
    <col min="26" max="26" width="7.85546875" customWidth="1"/>
    <col min="27" max="27" width="5.5703125" customWidth="1"/>
    <col min="28" max="28" width="11.85546875" customWidth="1"/>
    <col min="29" max="29" width="4.5703125" customWidth="1"/>
    <col min="30" max="30" width="6.140625" customWidth="1"/>
    <col min="31" max="31" width="9.42578125" customWidth="1"/>
    <col min="34" max="34" width="11.140625" customWidth="1"/>
  </cols>
  <sheetData>
    <row r="2" spans="1:35" x14ac:dyDescent="0.25">
      <c r="A2" s="30" t="s">
        <v>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</row>
    <row r="3" spans="1:35" x14ac:dyDescent="0.25">
      <c r="A3" s="30" t="s">
        <v>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</row>
    <row r="4" spans="1:35" x14ac:dyDescent="0.25">
      <c r="A4" s="30" t="s">
        <v>115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</row>
    <row r="6" spans="1:35" x14ac:dyDescent="0.25">
      <c r="B6" s="55" t="s">
        <v>10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7"/>
    </row>
    <row r="7" spans="1:35" ht="15" customHeight="1" x14ac:dyDescent="0.25">
      <c r="B7" s="35" t="s">
        <v>0</v>
      </c>
      <c r="C7" s="35" t="s">
        <v>11</v>
      </c>
      <c r="D7" s="34" t="s">
        <v>24</v>
      </c>
      <c r="E7" s="60"/>
      <c r="F7" s="61"/>
      <c r="G7" s="37" t="s">
        <v>12</v>
      </c>
      <c r="H7" s="39" t="s">
        <v>13</v>
      </c>
      <c r="I7" s="66" t="s">
        <v>14</v>
      </c>
      <c r="J7" s="62" t="s">
        <v>25</v>
      </c>
      <c r="K7" s="63"/>
      <c r="L7" s="64"/>
      <c r="M7" s="37" t="s">
        <v>12</v>
      </c>
      <c r="N7" s="39" t="s">
        <v>13</v>
      </c>
      <c r="O7" s="66" t="s">
        <v>14</v>
      </c>
      <c r="P7" s="62" t="s">
        <v>26</v>
      </c>
      <c r="Q7" s="63"/>
      <c r="R7" s="63"/>
      <c r="S7" s="63"/>
      <c r="T7" s="63"/>
      <c r="U7" s="64"/>
      <c r="V7" s="37" t="s">
        <v>12</v>
      </c>
      <c r="W7" s="39" t="s">
        <v>13</v>
      </c>
      <c r="X7" s="66" t="s">
        <v>14</v>
      </c>
      <c r="Y7" s="62" t="s">
        <v>1</v>
      </c>
      <c r="Z7" s="63"/>
      <c r="AA7" s="63"/>
      <c r="AB7" s="64"/>
      <c r="AC7" s="37" t="s">
        <v>12</v>
      </c>
      <c r="AD7" s="39" t="s">
        <v>13</v>
      </c>
      <c r="AE7" s="66" t="s">
        <v>14</v>
      </c>
      <c r="AF7" s="37" t="s">
        <v>12</v>
      </c>
      <c r="AG7" s="39" t="s">
        <v>13</v>
      </c>
      <c r="AH7" s="66" t="s">
        <v>14</v>
      </c>
    </row>
    <row r="8" spans="1:35" ht="225" customHeight="1" thickBot="1" x14ac:dyDescent="0.3">
      <c r="B8" s="58"/>
      <c r="C8" s="59"/>
      <c r="D8" s="14" t="s">
        <v>50</v>
      </c>
      <c r="E8" s="14" t="s">
        <v>51</v>
      </c>
      <c r="F8" s="14" t="s">
        <v>52</v>
      </c>
      <c r="G8" s="65"/>
      <c r="H8" s="65"/>
      <c r="I8" s="67"/>
      <c r="J8" s="14" t="s">
        <v>53</v>
      </c>
      <c r="K8" s="14" t="s">
        <v>54</v>
      </c>
      <c r="L8" s="14" t="s">
        <v>55</v>
      </c>
      <c r="M8" s="65"/>
      <c r="N8" s="65"/>
      <c r="O8" s="67"/>
      <c r="P8" s="14" t="s">
        <v>56</v>
      </c>
      <c r="Q8" s="14" t="s">
        <v>57</v>
      </c>
      <c r="R8" s="14" t="s">
        <v>58</v>
      </c>
      <c r="S8" s="14" t="s">
        <v>59</v>
      </c>
      <c r="T8" s="14" t="s">
        <v>60</v>
      </c>
      <c r="U8" s="14" t="s">
        <v>61</v>
      </c>
      <c r="V8" s="65"/>
      <c r="W8" s="65"/>
      <c r="X8" s="67"/>
      <c r="Y8" s="14" t="s">
        <v>62</v>
      </c>
      <c r="Z8" s="14" t="s">
        <v>63</v>
      </c>
      <c r="AA8" s="14" t="s">
        <v>64</v>
      </c>
      <c r="AB8" s="14" t="s">
        <v>65</v>
      </c>
      <c r="AC8" s="65"/>
      <c r="AD8" s="65"/>
      <c r="AE8" s="67"/>
      <c r="AF8" s="65"/>
      <c r="AG8" s="65"/>
      <c r="AH8" s="67"/>
    </row>
    <row r="9" spans="1:35" ht="16.5" thickBot="1" x14ac:dyDescent="0.3">
      <c r="B9" s="1">
        <v>1</v>
      </c>
      <c r="C9" s="16" t="s">
        <v>87</v>
      </c>
      <c r="D9" s="1">
        <v>2</v>
      </c>
      <c r="E9" s="1">
        <v>2</v>
      </c>
      <c r="F9" s="1">
        <v>2</v>
      </c>
      <c r="G9" s="6">
        <f>SUM(D9:F9)</f>
        <v>6</v>
      </c>
      <c r="H9" s="8">
        <f>G9/3</f>
        <v>2</v>
      </c>
      <c r="I9" s="10" t="str">
        <f t="shared" ref="I9:I36" si="0">IF(D9="","",VLOOKUP(H9,$J$98:$K$100,2,TRUE))</f>
        <v>ІІ ур</v>
      </c>
      <c r="J9" s="1">
        <v>2</v>
      </c>
      <c r="K9" s="1">
        <v>1</v>
      </c>
      <c r="L9" s="1">
        <v>1</v>
      </c>
      <c r="M9" s="6">
        <f>SUM(J9:L9)</f>
        <v>4</v>
      </c>
      <c r="N9" s="8">
        <f>M9/3</f>
        <v>1.3333333333333333</v>
      </c>
      <c r="O9" s="10" t="str">
        <f t="shared" ref="O9:O36" si="1">IF(J9="","",VLOOKUP(N9,$J$98:$K$100,2,TRUE))</f>
        <v>І ур</v>
      </c>
      <c r="P9" s="1">
        <v>2</v>
      </c>
      <c r="Q9" s="1">
        <v>2</v>
      </c>
      <c r="R9" s="1">
        <v>2</v>
      </c>
      <c r="S9" s="1">
        <v>2</v>
      </c>
      <c r="T9" s="1">
        <v>2</v>
      </c>
      <c r="U9" s="1">
        <v>2</v>
      </c>
      <c r="V9" s="6">
        <f>SUM(P9:U9)</f>
        <v>12</v>
      </c>
      <c r="W9" s="8">
        <f>V9/6</f>
        <v>2</v>
      </c>
      <c r="X9" s="10" t="str">
        <f t="shared" ref="X9:X36" si="2">IF(P9="","",VLOOKUP(W9,$J$98:$K$100,2,TRUE))</f>
        <v>ІІ ур</v>
      </c>
      <c r="Y9" s="1">
        <v>2</v>
      </c>
      <c r="Z9" s="1">
        <v>1</v>
      </c>
      <c r="AA9" s="1">
        <v>1</v>
      </c>
      <c r="AB9" s="1">
        <v>1</v>
      </c>
      <c r="AC9" s="6">
        <f>SUM(Y9:AB9)</f>
        <v>5</v>
      </c>
      <c r="AD9" s="8">
        <f>AC9/4</f>
        <v>1.25</v>
      </c>
      <c r="AE9" s="10" t="str">
        <f t="shared" ref="AE9:AE36" si="3">IF(Y9="","",VLOOKUP(AD9,$J$98:$K$100,2,TRUE))</f>
        <v>І ур</v>
      </c>
      <c r="AF9" s="7">
        <f>G9+M9+V9+AC9</f>
        <v>27</v>
      </c>
      <c r="AG9" s="9">
        <f>AF9/16</f>
        <v>1.6875</v>
      </c>
      <c r="AH9" s="10" t="str">
        <f t="shared" ref="AH9:AH36" si="4">IF(AB9="","",VLOOKUP(AG9,$J$98:$K$100,2,TRUE))</f>
        <v>ІІ ур</v>
      </c>
    </row>
    <row r="10" spans="1:35" ht="16.5" thickBot="1" x14ac:dyDescent="0.3">
      <c r="B10" s="1">
        <v>2</v>
      </c>
      <c r="C10" s="17" t="s">
        <v>88</v>
      </c>
      <c r="D10" s="1">
        <v>3</v>
      </c>
      <c r="E10" s="1">
        <v>3</v>
      </c>
      <c r="F10" s="1">
        <v>3</v>
      </c>
      <c r="G10" s="6">
        <f t="shared" ref="G10:G36" si="5">SUM(D10:F10)</f>
        <v>9</v>
      </c>
      <c r="H10" s="8">
        <f t="shared" ref="H10:H36" si="6">G10/3</f>
        <v>3</v>
      </c>
      <c r="I10" s="10" t="str">
        <f t="shared" si="0"/>
        <v>ІІІ ур</v>
      </c>
      <c r="J10" s="1">
        <v>3</v>
      </c>
      <c r="K10" s="1">
        <v>3</v>
      </c>
      <c r="L10" s="1">
        <v>3</v>
      </c>
      <c r="M10" s="6">
        <f t="shared" ref="M10:M36" si="7">SUM(J10:L10)</f>
        <v>9</v>
      </c>
      <c r="N10" s="8">
        <f t="shared" ref="N10:N36" si="8">M10/3</f>
        <v>3</v>
      </c>
      <c r="O10" s="10" t="str">
        <f t="shared" si="1"/>
        <v>ІІІ ур</v>
      </c>
      <c r="P10" s="1">
        <v>3</v>
      </c>
      <c r="Q10" s="1">
        <v>3</v>
      </c>
      <c r="R10" s="1">
        <v>3</v>
      </c>
      <c r="S10" s="1">
        <v>3</v>
      </c>
      <c r="T10" s="1">
        <v>2</v>
      </c>
      <c r="U10" s="1">
        <v>3</v>
      </c>
      <c r="V10" s="6">
        <f t="shared" ref="V10:V36" si="9">SUM(P10:U10)</f>
        <v>17</v>
      </c>
      <c r="W10" s="8">
        <f t="shared" ref="W10:W36" si="10">V10/6</f>
        <v>2.8333333333333335</v>
      </c>
      <c r="X10" s="10" t="str">
        <f t="shared" si="2"/>
        <v>ІІІ ур</v>
      </c>
      <c r="Y10" s="1">
        <v>2</v>
      </c>
      <c r="Z10" s="1">
        <v>3</v>
      </c>
      <c r="AA10" s="1">
        <v>3</v>
      </c>
      <c r="AB10" s="1">
        <v>3</v>
      </c>
      <c r="AC10" s="6">
        <f t="shared" ref="AC10:AC36" si="11">SUM(Y10:AB10)</f>
        <v>11</v>
      </c>
      <c r="AD10" s="8">
        <f t="shared" ref="AD10:AD36" si="12">AC10/4</f>
        <v>2.75</v>
      </c>
      <c r="AE10" s="10" t="str">
        <f t="shared" si="3"/>
        <v>ІІІ ур</v>
      </c>
      <c r="AF10" s="7">
        <f t="shared" ref="AF10:AF36" si="13">G10+M10+V10+AC10</f>
        <v>46</v>
      </c>
      <c r="AG10" s="9">
        <f t="shared" ref="AG10:AG36" si="14">AF10/16</f>
        <v>2.875</v>
      </c>
      <c r="AH10" s="10" t="str">
        <f t="shared" si="4"/>
        <v>ІІІ ур</v>
      </c>
    </row>
    <row r="11" spans="1:35" ht="16.5" thickBot="1" x14ac:dyDescent="0.3">
      <c r="B11" s="1">
        <v>3</v>
      </c>
      <c r="C11" s="17" t="s">
        <v>89</v>
      </c>
      <c r="D11" s="1">
        <v>1</v>
      </c>
      <c r="E11" s="1">
        <v>1</v>
      </c>
      <c r="F11" s="1">
        <v>2</v>
      </c>
      <c r="G11" s="6">
        <f t="shared" si="5"/>
        <v>4</v>
      </c>
      <c r="H11" s="8">
        <f t="shared" si="6"/>
        <v>1.3333333333333333</v>
      </c>
      <c r="I11" s="10" t="str">
        <f t="shared" si="0"/>
        <v>І ур</v>
      </c>
      <c r="J11" s="1">
        <v>2</v>
      </c>
      <c r="K11" s="1">
        <v>1</v>
      </c>
      <c r="L11" s="1">
        <v>1</v>
      </c>
      <c r="M11" s="6">
        <f t="shared" si="7"/>
        <v>4</v>
      </c>
      <c r="N11" s="8">
        <f t="shared" si="8"/>
        <v>1.3333333333333333</v>
      </c>
      <c r="O11" s="10" t="str">
        <f t="shared" si="1"/>
        <v>І ур</v>
      </c>
      <c r="P11" s="1">
        <v>1</v>
      </c>
      <c r="Q11" s="1">
        <v>2</v>
      </c>
      <c r="R11" s="1">
        <v>1</v>
      </c>
      <c r="S11" s="1">
        <v>2</v>
      </c>
      <c r="T11" s="1">
        <v>1</v>
      </c>
      <c r="U11" s="1">
        <v>2</v>
      </c>
      <c r="V11" s="6">
        <f t="shared" si="9"/>
        <v>9</v>
      </c>
      <c r="W11" s="8">
        <f t="shared" si="10"/>
        <v>1.5</v>
      </c>
      <c r="X11" s="10" t="str">
        <f t="shared" si="2"/>
        <v>І ур</v>
      </c>
      <c r="Y11" s="1">
        <v>2</v>
      </c>
      <c r="Z11" s="1">
        <v>1</v>
      </c>
      <c r="AA11" s="1">
        <v>1</v>
      </c>
      <c r="AB11" s="1">
        <v>2</v>
      </c>
      <c r="AC11" s="6">
        <f t="shared" si="11"/>
        <v>6</v>
      </c>
      <c r="AD11" s="8">
        <f t="shared" si="12"/>
        <v>1.5</v>
      </c>
      <c r="AE11" s="10" t="str">
        <f t="shared" si="3"/>
        <v>І ур</v>
      </c>
      <c r="AF11" s="7">
        <f t="shared" si="13"/>
        <v>23</v>
      </c>
      <c r="AG11" s="9">
        <f t="shared" si="14"/>
        <v>1.4375</v>
      </c>
      <c r="AH11" s="10" t="str">
        <f t="shared" si="4"/>
        <v>І ур</v>
      </c>
    </row>
    <row r="12" spans="1:35" ht="16.5" thickBot="1" x14ac:dyDescent="0.3">
      <c r="B12" s="1">
        <v>4</v>
      </c>
      <c r="C12" s="17" t="s">
        <v>90</v>
      </c>
      <c r="D12" s="1">
        <v>2</v>
      </c>
      <c r="E12" s="1">
        <v>2</v>
      </c>
      <c r="F12" s="1">
        <v>2</v>
      </c>
      <c r="G12" s="6">
        <f t="shared" si="5"/>
        <v>6</v>
      </c>
      <c r="H12" s="8">
        <f t="shared" si="6"/>
        <v>2</v>
      </c>
      <c r="I12" s="10" t="str">
        <f t="shared" si="0"/>
        <v>ІІ ур</v>
      </c>
      <c r="J12" s="1">
        <v>2</v>
      </c>
      <c r="K12" s="1">
        <v>2</v>
      </c>
      <c r="L12" s="1">
        <v>2</v>
      </c>
      <c r="M12" s="6">
        <f t="shared" si="7"/>
        <v>6</v>
      </c>
      <c r="N12" s="8">
        <f t="shared" si="8"/>
        <v>2</v>
      </c>
      <c r="O12" s="10" t="str">
        <f t="shared" si="1"/>
        <v>ІІ ур</v>
      </c>
      <c r="P12" s="1">
        <v>2</v>
      </c>
      <c r="Q12" s="1">
        <v>2</v>
      </c>
      <c r="R12" s="1">
        <v>2</v>
      </c>
      <c r="S12" s="1">
        <v>2</v>
      </c>
      <c r="T12" s="1">
        <v>2</v>
      </c>
      <c r="U12" s="1">
        <v>2</v>
      </c>
      <c r="V12" s="6">
        <f t="shared" si="9"/>
        <v>12</v>
      </c>
      <c r="W12" s="8">
        <f t="shared" si="10"/>
        <v>2</v>
      </c>
      <c r="X12" s="10" t="str">
        <f t="shared" si="2"/>
        <v>ІІ ур</v>
      </c>
      <c r="Y12" s="1">
        <v>2</v>
      </c>
      <c r="Z12" s="1">
        <v>2</v>
      </c>
      <c r="AA12" s="1">
        <v>2</v>
      </c>
      <c r="AB12" s="1">
        <v>2</v>
      </c>
      <c r="AC12" s="6">
        <f t="shared" si="11"/>
        <v>8</v>
      </c>
      <c r="AD12" s="8">
        <f t="shared" si="12"/>
        <v>2</v>
      </c>
      <c r="AE12" s="10" t="str">
        <f t="shared" si="3"/>
        <v>ІІ ур</v>
      </c>
      <c r="AF12" s="7">
        <f t="shared" si="13"/>
        <v>32</v>
      </c>
      <c r="AG12" s="9">
        <f t="shared" si="14"/>
        <v>2</v>
      </c>
      <c r="AH12" s="10" t="str">
        <f t="shared" si="4"/>
        <v>ІІ ур</v>
      </c>
    </row>
    <row r="13" spans="1:35" ht="16.5" thickBot="1" x14ac:dyDescent="0.3">
      <c r="B13" s="1">
        <v>5</v>
      </c>
      <c r="C13" s="17" t="s">
        <v>91</v>
      </c>
      <c r="D13" s="1">
        <v>2</v>
      </c>
      <c r="E13" s="1">
        <v>2</v>
      </c>
      <c r="F13" s="1">
        <v>2</v>
      </c>
      <c r="G13" s="6">
        <f t="shared" si="5"/>
        <v>6</v>
      </c>
      <c r="H13" s="8">
        <f t="shared" si="6"/>
        <v>2</v>
      </c>
      <c r="I13" s="10" t="str">
        <f t="shared" si="0"/>
        <v>ІІ ур</v>
      </c>
      <c r="J13" s="1">
        <v>3</v>
      </c>
      <c r="K13" s="1">
        <v>3</v>
      </c>
      <c r="L13" s="1">
        <v>3</v>
      </c>
      <c r="M13" s="6">
        <f t="shared" si="7"/>
        <v>9</v>
      </c>
      <c r="N13" s="8">
        <f t="shared" si="8"/>
        <v>3</v>
      </c>
      <c r="O13" s="10" t="str">
        <f t="shared" si="1"/>
        <v>ІІІ ур</v>
      </c>
      <c r="P13" s="1">
        <v>3</v>
      </c>
      <c r="Q13" s="1">
        <v>3</v>
      </c>
      <c r="R13" s="1">
        <v>3</v>
      </c>
      <c r="S13" s="1">
        <v>3</v>
      </c>
      <c r="T13" s="1">
        <v>3</v>
      </c>
      <c r="U13" s="1">
        <v>3</v>
      </c>
      <c r="V13" s="6">
        <f t="shared" si="9"/>
        <v>18</v>
      </c>
      <c r="W13" s="8">
        <f t="shared" si="10"/>
        <v>3</v>
      </c>
      <c r="X13" s="10" t="str">
        <f t="shared" si="2"/>
        <v>ІІІ ур</v>
      </c>
      <c r="Y13" s="1">
        <v>3</v>
      </c>
      <c r="Z13" s="1">
        <v>3</v>
      </c>
      <c r="AA13" s="1">
        <v>3</v>
      </c>
      <c r="AB13" s="1">
        <v>3</v>
      </c>
      <c r="AC13" s="6">
        <f t="shared" si="11"/>
        <v>12</v>
      </c>
      <c r="AD13" s="8">
        <f t="shared" si="12"/>
        <v>3</v>
      </c>
      <c r="AE13" s="10" t="str">
        <f t="shared" si="3"/>
        <v>ІІІ ур</v>
      </c>
      <c r="AF13" s="7">
        <f t="shared" si="13"/>
        <v>45</v>
      </c>
      <c r="AG13" s="9">
        <f t="shared" si="14"/>
        <v>2.8125</v>
      </c>
      <c r="AH13" s="10" t="str">
        <f t="shared" si="4"/>
        <v>ІІІ ур</v>
      </c>
    </row>
    <row r="14" spans="1:35" ht="16.5" thickBot="1" x14ac:dyDescent="0.3">
      <c r="B14" s="1">
        <v>6</v>
      </c>
      <c r="C14" s="17" t="s">
        <v>92</v>
      </c>
      <c r="D14" s="1">
        <v>3</v>
      </c>
      <c r="E14" s="1">
        <v>3</v>
      </c>
      <c r="F14" s="1">
        <v>2</v>
      </c>
      <c r="G14" s="6">
        <f t="shared" si="5"/>
        <v>8</v>
      </c>
      <c r="H14" s="8">
        <f t="shared" si="6"/>
        <v>2.6666666666666665</v>
      </c>
      <c r="I14" s="10" t="str">
        <f t="shared" si="0"/>
        <v>ІІІ ур</v>
      </c>
      <c r="J14" s="1">
        <v>3</v>
      </c>
      <c r="K14" s="1">
        <v>3</v>
      </c>
      <c r="L14" s="1">
        <v>2</v>
      </c>
      <c r="M14" s="6">
        <f t="shared" si="7"/>
        <v>8</v>
      </c>
      <c r="N14" s="8">
        <f t="shared" si="8"/>
        <v>2.6666666666666665</v>
      </c>
      <c r="O14" s="10" t="str">
        <f t="shared" si="1"/>
        <v>ІІІ ур</v>
      </c>
      <c r="P14" s="1">
        <v>3</v>
      </c>
      <c r="Q14" s="1">
        <v>3</v>
      </c>
      <c r="R14" s="1">
        <v>3</v>
      </c>
      <c r="S14" s="1">
        <v>3</v>
      </c>
      <c r="T14" s="1">
        <v>2</v>
      </c>
      <c r="U14" s="1">
        <v>2</v>
      </c>
      <c r="V14" s="6">
        <f t="shared" si="9"/>
        <v>16</v>
      </c>
      <c r="W14" s="8">
        <f t="shared" si="10"/>
        <v>2.6666666666666665</v>
      </c>
      <c r="X14" s="10" t="str">
        <f t="shared" si="2"/>
        <v>ІІІ ур</v>
      </c>
      <c r="Y14" s="1">
        <v>2</v>
      </c>
      <c r="Z14" s="1">
        <v>3</v>
      </c>
      <c r="AA14" s="1">
        <v>3</v>
      </c>
      <c r="AB14" s="1">
        <v>3</v>
      </c>
      <c r="AC14" s="6">
        <f t="shared" si="11"/>
        <v>11</v>
      </c>
      <c r="AD14" s="8">
        <f t="shared" si="12"/>
        <v>2.75</v>
      </c>
      <c r="AE14" s="10" t="str">
        <f t="shared" si="3"/>
        <v>ІІІ ур</v>
      </c>
      <c r="AF14" s="7">
        <f t="shared" si="13"/>
        <v>43</v>
      </c>
      <c r="AG14" s="9">
        <f t="shared" si="14"/>
        <v>2.6875</v>
      </c>
      <c r="AH14" s="10" t="str">
        <f t="shared" si="4"/>
        <v>ІІІ ур</v>
      </c>
    </row>
    <row r="15" spans="1:35" ht="16.5" customHeight="1" thickBot="1" x14ac:dyDescent="0.3">
      <c r="B15" s="1">
        <v>7</v>
      </c>
      <c r="C15" s="17" t="s">
        <v>93</v>
      </c>
      <c r="D15" s="1">
        <v>2</v>
      </c>
      <c r="E15" s="1">
        <v>2</v>
      </c>
      <c r="F15" s="1">
        <v>2</v>
      </c>
      <c r="G15" s="6">
        <f t="shared" si="5"/>
        <v>6</v>
      </c>
      <c r="H15" s="8">
        <f t="shared" si="6"/>
        <v>2</v>
      </c>
      <c r="I15" s="10" t="str">
        <f t="shared" si="0"/>
        <v>ІІ ур</v>
      </c>
      <c r="J15" s="1">
        <v>2</v>
      </c>
      <c r="K15" s="1">
        <v>2</v>
      </c>
      <c r="L15" s="1">
        <v>2</v>
      </c>
      <c r="M15" s="6">
        <f t="shared" si="7"/>
        <v>6</v>
      </c>
      <c r="N15" s="8">
        <f t="shared" si="8"/>
        <v>2</v>
      </c>
      <c r="O15" s="10" t="str">
        <f t="shared" si="1"/>
        <v>ІІ ур</v>
      </c>
      <c r="P15" s="1">
        <v>2</v>
      </c>
      <c r="Q15" s="1">
        <v>2</v>
      </c>
      <c r="R15" s="1">
        <v>2</v>
      </c>
      <c r="S15" s="1">
        <v>2</v>
      </c>
      <c r="T15" s="1">
        <v>2</v>
      </c>
      <c r="U15" s="1">
        <v>2</v>
      </c>
      <c r="V15" s="6">
        <f t="shared" si="9"/>
        <v>12</v>
      </c>
      <c r="W15" s="8">
        <f t="shared" si="10"/>
        <v>2</v>
      </c>
      <c r="X15" s="10" t="str">
        <f t="shared" si="2"/>
        <v>ІІ ур</v>
      </c>
      <c r="Y15" s="1">
        <v>2</v>
      </c>
      <c r="Z15" s="1">
        <v>2</v>
      </c>
      <c r="AA15" s="1">
        <v>2</v>
      </c>
      <c r="AB15" s="1">
        <v>2</v>
      </c>
      <c r="AC15" s="6">
        <f t="shared" si="11"/>
        <v>8</v>
      </c>
      <c r="AD15" s="8">
        <f t="shared" si="12"/>
        <v>2</v>
      </c>
      <c r="AE15" s="10" t="str">
        <f t="shared" si="3"/>
        <v>ІІ ур</v>
      </c>
      <c r="AF15" s="7">
        <f t="shared" si="13"/>
        <v>32</v>
      </c>
      <c r="AG15" s="9">
        <f t="shared" si="14"/>
        <v>2</v>
      </c>
      <c r="AH15" s="10" t="str">
        <f t="shared" si="4"/>
        <v>ІІ ур</v>
      </c>
    </row>
    <row r="16" spans="1:35" ht="16.5" thickBot="1" x14ac:dyDescent="0.3">
      <c r="B16" s="1">
        <v>8</v>
      </c>
      <c r="C16" s="17" t="s">
        <v>94</v>
      </c>
      <c r="D16" s="1">
        <v>3</v>
      </c>
      <c r="E16" s="1">
        <v>3</v>
      </c>
      <c r="F16" s="1">
        <v>3</v>
      </c>
      <c r="G16" s="6">
        <f t="shared" si="5"/>
        <v>9</v>
      </c>
      <c r="H16" s="8">
        <f t="shared" si="6"/>
        <v>3</v>
      </c>
      <c r="I16" s="10" t="str">
        <f t="shared" si="0"/>
        <v>ІІІ ур</v>
      </c>
      <c r="J16" s="1">
        <v>3</v>
      </c>
      <c r="K16" s="1">
        <v>3</v>
      </c>
      <c r="L16" s="1">
        <v>3</v>
      </c>
      <c r="M16" s="6">
        <f t="shared" si="7"/>
        <v>9</v>
      </c>
      <c r="N16" s="8">
        <f t="shared" si="8"/>
        <v>3</v>
      </c>
      <c r="O16" s="10" t="str">
        <f t="shared" si="1"/>
        <v>ІІІ ур</v>
      </c>
      <c r="P16" s="1">
        <v>2</v>
      </c>
      <c r="Q16" s="1">
        <v>2</v>
      </c>
      <c r="R16" s="1">
        <v>3</v>
      </c>
      <c r="S16" s="1">
        <v>3</v>
      </c>
      <c r="T16" s="1">
        <v>3</v>
      </c>
      <c r="U16" s="1">
        <v>3</v>
      </c>
      <c r="V16" s="6">
        <f t="shared" si="9"/>
        <v>16</v>
      </c>
      <c r="W16" s="8">
        <f t="shared" si="10"/>
        <v>2.6666666666666665</v>
      </c>
      <c r="X16" s="10" t="str">
        <f t="shared" si="2"/>
        <v>ІІІ ур</v>
      </c>
      <c r="Y16" s="1">
        <v>2</v>
      </c>
      <c r="Z16" s="1">
        <v>3</v>
      </c>
      <c r="AA16" s="1">
        <v>3</v>
      </c>
      <c r="AB16" s="1">
        <v>3</v>
      </c>
      <c r="AC16" s="6">
        <f t="shared" si="11"/>
        <v>11</v>
      </c>
      <c r="AD16" s="8">
        <f t="shared" si="12"/>
        <v>2.75</v>
      </c>
      <c r="AE16" s="10" t="str">
        <f t="shared" si="3"/>
        <v>ІІІ ур</v>
      </c>
      <c r="AF16" s="7">
        <f t="shared" si="13"/>
        <v>45</v>
      </c>
      <c r="AG16" s="9">
        <f t="shared" si="14"/>
        <v>2.8125</v>
      </c>
      <c r="AH16" s="10" t="str">
        <f t="shared" si="4"/>
        <v>ІІІ ур</v>
      </c>
    </row>
    <row r="17" spans="2:34" ht="16.5" thickBot="1" x14ac:dyDescent="0.3">
      <c r="B17" s="1">
        <v>9</v>
      </c>
      <c r="C17" s="17" t="s">
        <v>95</v>
      </c>
      <c r="D17" s="1">
        <v>2</v>
      </c>
      <c r="E17" s="1">
        <v>2</v>
      </c>
      <c r="F17" s="1">
        <v>2</v>
      </c>
      <c r="G17" s="6">
        <f t="shared" si="5"/>
        <v>6</v>
      </c>
      <c r="H17" s="8">
        <f t="shared" si="6"/>
        <v>2</v>
      </c>
      <c r="I17" s="10" t="str">
        <f t="shared" si="0"/>
        <v>ІІ ур</v>
      </c>
      <c r="J17" s="1">
        <v>2</v>
      </c>
      <c r="K17" s="1">
        <v>2</v>
      </c>
      <c r="L17" s="1">
        <v>2</v>
      </c>
      <c r="M17" s="6">
        <f t="shared" si="7"/>
        <v>6</v>
      </c>
      <c r="N17" s="8">
        <f t="shared" si="8"/>
        <v>2</v>
      </c>
      <c r="O17" s="10" t="str">
        <f t="shared" si="1"/>
        <v>ІІ ур</v>
      </c>
      <c r="P17" s="1">
        <v>2</v>
      </c>
      <c r="Q17" s="1">
        <v>2</v>
      </c>
      <c r="R17" s="1">
        <v>2</v>
      </c>
      <c r="S17" s="1">
        <v>2</v>
      </c>
      <c r="T17" s="1">
        <v>2</v>
      </c>
      <c r="U17" s="1">
        <v>2</v>
      </c>
      <c r="V17" s="6">
        <f t="shared" si="9"/>
        <v>12</v>
      </c>
      <c r="W17" s="8">
        <f t="shared" si="10"/>
        <v>2</v>
      </c>
      <c r="X17" s="10" t="str">
        <f t="shared" si="2"/>
        <v>ІІ ур</v>
      </c>
      <c r="Y17" s="1">
        <v>2</v>
      </c>
      <c r="Z17" s="1">
        <v>1</v>
      </c>
      <c r="AA17" s="1">
        <v>1</v>
      </c>
      <c r="AB17" s="1">
        <v>1</v>
      </c>
      <c r="AC17" s="6">
        <f t="shared" si="11"/>
        <v>5</v>
      </c>
      <c r="AD17" s="8">
        <f t="shared" si="12"/>
        <v>1.25</v>
      </c>
      <c r="AE17" s="10" t="str">
        <f t="shared" si="3"/>
        <v>І ур</v>
      </c>
      <c r="AF17" s="7">
        <f t="shared" si="13"/>
        <v>29</v>
      </c>
      <c r="AG17" s="9">
        <f t="shared" si="14"/>
        <v>1.8125</v>
      </c>
      <c r="AH17" s="10" t="str">
        <f t="shared" si="4"/>
        <v>ІІ ур</v>
      </c>
    </row>
    <row r="18" spans="2:34" ht="16.5" thickBot="1" x14ac:dyDescent="0.3">
      <c r="B18" s="1">
        <v>10</v>
      </c>
      <c r="C18" s="17" t="s">
        <v>96</v>
      </c>
      <c r="D18" s="1">
        <v>2</v>
      </c>
      <c r="E18" s="1">
        <v>3</v>
      </c>
      <c r="F18" s="1">
        <v>3</v>
      </c>
      <c r="G18" s="6">
        <f t="shared" si="5"/>
        <v>8</v>
      </c>
      <c r="H18" s="8">
        <f t="shared" si="6"/>
        <v>2.6666666666666665</v>
      </c>
      <c r="I18" s="10" t="str">
        <f t="shared" si="0"/>
        <v>ІІІ ур</v>
      </c>
      <c r="J18" s="1">
        <v>2</v>
      </c>
      <c r="K18" s="1">
        <v>3</v>
      </c>
      <c r="L18" s="1">
        <v>3</v>
      </c>
      <c r="M18" s="6">
        <f t="shared" si="7"/>
        <v>8</v>
      </c>
      <c r="N18" s="8">
        <f t="shared" si="8"/>
        <v>2.6666666666666665</v>
      </c>
      <c r="O18" s="10" t="str">
        <f t="shared" si="1"/>
        <v>ІІІ ур</v>
      </c>
      <c r="P18" s="1">
        <v>2</v>
      </c>
      <c r="Q18" s="1">
        <v>3</v>
      </c>
      <c r="R18" s="1">
        <v>3</v>
      </c>
      <c r="S18" s="1">
        <v>3</v>
      </c>
      <c r="T18" s="1">
        <v>3</v>
      </c>
      <c r="U18" s="1">
        <v>2</v>
      </c>
      <c r="V18" s="6">
        <f t="shared" si="9"/>
        <v>16</v>
      </c>
      <c r="W18" s="8">
        <f t="shared" si="10"/>
        <v>2.6666666666666665</v>
      </c>
      <c r="X18" s="10" t="str">
        <f t="shared" si="2"/>
        <v>ІІІ ур</v>
      </c>
      <c r="Y18" s="1">
        <v>3</v>
      </c>
      <c r="Z18" s="1">
        <v>2</v>
      </c>
      <c r="AA18" s="1">
        <v>3</v>
      </c>
      <c r="AB18" s="1">
        <v>3</v>
      </c>
      <c r="AC18" s="6">
        <f t="shared" si="11"/>
        <v>11</v>
      </c>
      <c r="AD18" s="8">
        <f t="shared" si="12"/>
        <v>2.75</v>
      </c>
      <c r="AE18" s="10" t="str">
        <f t="shared" si="3"/>
        <v>ІІІ ур</v>
      </c>
      <c r="AF18" s="7">
        <f t="shared" si="13"/>
        <v>43</v>
      </c>
      <c r="AG18" s="9">
        <f t="shared" si="14"/>
        <v>2.6875</v>
      </c>
      <c r="AH18" s="10" t="str">
        <f t="shared" si="4"/>
        <v>ІІІ ур</v>
      </c>
    </row>
    <row r="19" spans="2:34" ht="16.5" thickBot="1" x14ac:dyDescent="0.3">
      <c r="B19" s="1">
        <v>11</v>
      </c>
      <c r="C19" s="17" t="s">
        <v>97</v>
      </c>
      <c r="D19" s="1">
        <v>2</v>
      </c>
      <c r="E19" s="1">
        <v>2</v>
      </c>
      <c r="F19" s="1">
        <v>2</v>
      </c>
      <c r="G19" s="6">
        <f t="shared" si="5"/>
        <v>6</v>
      </c>
      <c r="H19" s="8">
        <f t="shared" si="6"/>
        <v>2</v>
      </c>
      <c r="I19" s="10" t="str">
        <f t="shared" si="0"/>
        <v>ІІ ур</v>
      </c>
      <c r="J19" s="1">
        <v>2</v>
      </c>
      <c r="K19" s="1">
        <v>2</v>
      </c>
      <c r="L19" s="1">
        <v>2</v>
      </c>
      <c r="M19" s="6">
        <f t="shared" si="7"/>
        <v>6</v>
      </c>
      <c r="N19" s="8">
        <f t="shared" si="8"/>
        <v>2</v>
      </c>
      <c r="O19" s="10" t="str">
        <f t="shared" si="1"/>
        <v>ІІ ур</v>
      </c>
      <c r="P19" s="1">
        <v>2</v>
      </c>
      <c r="Q19" s="1">
        <v>3</v>
      </c>
      <c r="R19" s="1">
        <v>3</v>
      </c>
      <c r="S19" s="1">
        <v>3</v>
      </c>
      <c r="T19" s="1">
        <v>3</v>
      </c>
      <c r="U19" s="1">
        <v>2</v>
      </c>
      <c r="V19" s="6">
        <f t="shared" si="9"/>
        <v>16</v>
      </c>
      <c r="W19" s="8">
        <f t="shared" si="10"/>
        <v>2.6666666666666665</v>
      </c>
      <c r="X19" s="10" t="str">
        <f t="shared" si="2"/>
        <v>ІІІ ур</v>
      </c>
      <c r="Y19" s="1">
        <v>1</v>
      </c>
      <c r="Z19" s="1">
        <v>2</v>
      </c>
      <c r="AA19" s="1">
        <v>2</v>
      </c>
      <c r="AB19" s="1">
        <v>2</v>
      </c>
      <c r="AC19" s="6">
        <f t="shared" si="11"/>
        <v>7</v>
      </c>
      <c r="AD19" s="8">
        <f t="shared" si="12"/>
        <v>1.75</v>
      </c>
      <c r="AE19" s="10" t="str">
        <f t="shared" si="3"/>
        <v>ІІ ур</v>
      </c>
      <c r="AF19" s="7">
        <f t="shared" si="13"/>
        <v>35</v>
      </c>
      <c r="AG19" s="9">
        <f t="shared" si="14"/>
        <v>2.1875</v>
      </c>
      <c r="AH19" s="10" t="str">
        <f t="shared" si="4"/>
        <v>ІІ ур</v>
      </c>
    </row>
    <row r="20" spans="2:34" ht="16.5" thickBot="1" x14ac:dyDescent="0.3">
      <c r="B20" s="1">
        <v>12</v>
      </c>
      <c r="C20" s="17" t="s">
        <v>98</v>
      </c>
      <c r="D20" s="1">
        <v>2</v>
      </c>
      <c r="E20" s="1">
        <v>3</v>
      </c>
      <c r="F20" s="1">
        <v>3</v>
      </c>
      <c r="G20" s="6">
        <f t="shared" si="5"/>
        <v>8</v>
      </c>
      <c r="H20" s="8">
        <f t="shared" si="6"/>
        <v>2.6666666666666665</v>
      </c>
      <c r="I20" s="10" t="str">
        <f t="shared" si="0"/>
        <v>ІІІ ур</v>
      </c>
      <c r="J20" s="1">
        <v>3</v>
      </c>
      <c r="K20" s="1">
        <v>3</v>
      </c>
      <c r="L20" s="1">
        <v>2</v>
      </c>
      <c r="M20" s="6">
        <f t="shared" si="7"/>
        <v>8</v>
      </c>
      <c r="N20" s="8">
        <f t="shared" si="8"/>
        <v>2.6666666666666665</v>
      </c>
      <c r="O20" s="10" t="str">
        <f t="shared" si="1"/>
        <v>ІІІ ур</v>
      </c>
      <c r="P20" s="1">
        <v>2</v>
      </c>
      <c r="Q20" s="1">
        <v>2</v>
      </c>
      <c r="R20" s="1">
        <v>3</v>
      </c>
      <c r="S20" s="1">
        <v>3</v>
      </c>
      <c r="T20" s="1">
        <v>3</v>
      </c>
      <c r="U20" s="1">
        <v>3</v>
      </c>
      <c r="V20" s="6">
        <f t="shared" si="9"/>
        <v>16</v>
      </c>
      <c r="W20" s="8">
        <f t="shared" si="10"/>
        <v>2.6666666666666665</v>
      </c>
      <c r="X20" s="10" t="str">
        <f t="shared" si="2"/>
        <v>ІІІ ур</v>
      </c>
      <c r="Y20" s="1">
        <v>2</v>
      </c>
      <c r="Z20" s="1">
        <v>3</v>
      </c>
      <c r="AA20" s="1">
        <v>3</v>
      </c>
      <c r="AB20" s="1">
        <v>3</v>
      </c>
      <c r="AC20" s="6">
        <f t="shared" si="11"/>
        <v>11</v>
      </c>
      <c r="AD20" s="8">
        <f t="shared" si="12"/>
        <v>2.75</v>
      </c>
      <c r="AE20" s="10" t="str">
        <f t="shared" si="3"/>
        <v>ІІІ ур</v>
      </c>
      <c r="AF20" s="7">
        <f t="shared" si="13"/>
        <v>43</v>
      </c>
      <c r="AG20" s="9">
        <f t="shared" si="14"/>
        <v>2.6875</v>
      </c>
      <c r="AH20" s="10" t="str">
        <f t="shared" si="4"/>
        <v>ІІІ ур</v>
      </c>
    </row>
    <row r="21" spans="2:34" ht="16.5" thickBot="1" x14ac:dyDescent="0.3">
      <c r="B21" s="1">
        <v>13</v>
      </c>
      <c r="C21" s="17" t="s">
        <v>99</v>
      </c>
      <c r="D21" s="1">
        <v>3</v>
      </c>
      <c r="E21" s="1">
        <v>3</v>
      </c>
      <c r="F21" s="1">
        <v>3</v>
      </c>
      <c r="G21" s="6">
        <f t="shared" si="5"/>
        <v>9</v>
      </c>
      <c r="H21" s="8">
        <f t="shared" si="6"/>
        <v>3</v>
      </c>
      <c r="I21" s="10" t="str">
        <f t="shared" si="0"/>
        <v>ІІІ ур</v>
      </c>
      <c r="J21" s="1">
        <v>3</v>
      </c>
      <c r="K21" s="1">
        <v>3</v>
      </c>
      <c r="L21" s="1">
        <v>3</v>
      </c>
      <c r="M21" s="6">
        <f t="shared" si="7"/>
        <v>9</v>
      </c>
      <c r="N21" s="8">
        <f t="shared" si="8"/>
        <v>3</v>
      </c>
      <c r="O21" s="10" t="str">
        <f t="shared" si="1"/>
        <v>ІІІ ур</v>
      </c>
      <c r="P21" s="1">
        <v>2</v>
      </c>
      <c r="Q21" s="1">
        <v>3</v>
      </c>
      <c r="R21" s="1">
        <v>3</v>
      </c>
      <c r="S21" s="1">
        <v>3</v>
      </c>
      <c r="T21" s="1">
        <v>2</v>
      </c>
      <c r="U21" s="1">
        <v>3</v>
      </c>
      <c r="V21" s="6">
        <f t="shared" si="9"/>
        <v>16</v>
      </c>
      <c r="W21" s="8">
        <f t="shared" si="10"/>
        <v>2.6666666666666665</v>
      </c>
      <c r="X21" s="10" t="str">
        <f t="shared" si="2"/>
        <v>ІІІ ур</v>
      </c>
      <c r="Y21" s="1">
        <v>2</v>
      </c>
      <c r="Z21" s="1">
        <v>3</v>
      </c>
      <c r="AA21" s="1">
        <v>2</v>
      </c>
      <c r="AB21" s="1">
        <v>3</v>
      </c>
      <c r="AC21" s="6">
        <f t="shared" si="11"/>
        <v>10</v>
      </c>
      <c r="AD21" s="8">
        <f t="shared" si="12"/>
        <v>2.5</v>
      </c>
      <c r="AE21" s="10" t="str">
        <f t="shared" si="3"/>
        <v>ІІ ур</v>
      </c>
      <c r="AF21" s="7">
        <f t="shared" si="13"/>
        <v>44</v>
      </c>
      <c r="AG21" s="9">
        <f t="shared" si="14"/>
        <v>2.75</v>
      </c>
      <c r="AH21" s="10" t="str">
        <f t="shared" si="4"/>
        <v>ІІІ ур</v>
      </c>
    </row>
    <row r="22" spans="2:34" ht="16.5" thickBot="1" x14ac:dyDescent="0.3">
      <c r="B22" s="1">
        <v>14</v>
      </c>
      <c r="C22" s="17" t="s">
        <v>100</v>
      </c>
      <c r="D22" s="1">
        <v>2</v>
      </c>
      <c r="E22" s="1">
        <v>2</v>
      </c>
      <c r="F22" s="1">
        <v>2</v>
      </c>
      <c r="G22" s="6">
        <f t="shared" si="5"/>
        <v>6</v>
      </c>
      <c r="H22" s="8">
        <f t="shared" si="6"/>
        <v>2</v>
      </c>
      <c r="I22" s="10" t="str">
        <f t="shared" si="0"/>
        <v>ІІ ур</v>
      </c>
      <c r="J22" s="1">
        <v>1</v>
      </c>
      <c r="K22" s="1">
        <v>2</v>
      </c>
      <c r="L22" s="1">
        <v>1</v>
      </c>
      <c r="M22" s="6">
        <f t="shared" si="7"/>
        <v>4</v>
      </c>
      <c r="N22" s="8">
        <f t="shared" si="8"/>
        <v>1.3333333333333333</v>
      </c>
      <c r="O22" s="10" t="str">
        <f t="shared" si="1"/>
        <v>І ур</v>
      </c>
      <c r="P22" s="1">
        <v>2</v>
      </c>
      <c r="Q22" s="1">
        <v>2</v>
      </c>
      <c r="R22" s="1">
        <v>2</v>
      </c>
      <c r="S22" s="1">
        <v>2</v>
      </c>
      <c r="T22" s="1">
        <v>2</v>
      </c>
      <c r="U22" s="1">
        <v>2</v>
      </c>
      <c r="V22" s="6">
        <f t="shared" si="9"/>
        <v>12</v>
      </c>
      <c r="W22" s="8">
        <f t="shared" si="10"/>
        <v>2</v>
      </c>
      <c r="X22" s="10" t="str">
        <f t="shared" si="2"/>
        <v>ІІ ур</v>
      </c>
      <c r="Y22" s="1">
        <v>2</v>
      </c>
      <c r="Z22" s="1">
        <v>2</v>
      </c>
      <c r="AA22" s="1">
        <v>2</v>
      </c>
      <c r="AB22" s="1">
        <v>2</v>
      </c>
      <c r="AC22" s="6">
        <f t="shared" si="11"/>
        <v>8</v>
      </c>
      <c r="AD22" s="8">
        <f t="shared" si="12"/>
        <v>2</v>
      </c>
      <c r="AE22" s="10" t="str">
        <f t="shared" si="3"/>
        <v>ІІ ур</v>
      </c>
      <c r="AF22" s="7">
        <f t="shared" si="13"/>
        <v>30</v>
      </c>
      <c r="AG22" s="9">
        <f t="shared" si="14"/>
        <v>1.875</v>
      </c>
      <c r="AH22" s="10" t="str">
        <f t="shared" si="4"/>
        <v>ІІ ур</v>
      </c>
    </row>
    <row r="23" spans="2:34" ht="16.5" thickBot="1" x14ac:dyDescent="0.3">
      <c r="B23" s="1">
        <v>15</v>
      </c>
      <c r="C23" s="17" t="s">
        <v>101</v>
      </c>
      <c r="D23" s="1">
        <v>3</v>
      </c>
      <c r="E23" s="1">
        <v>3</v>
      </c>
      <c r="F23" s="1">
        <v>3</v>
      </c>
      <c r="G23" s="6">
        <f t="shared" si="5"/>
        <v>9</v>
      </c>
      <c r="H23" s="8">
        <f t="shared" si="6"/>
        <v>3</v>
      </c>
      <c r="I23" s="10" t="str">
        <f t="shared" si="0"/>
        <v>ІІІ ур</v>
      </c>
      <c r="J23" s="1">
        <v>3</v>
      </c>
      <c r="K23" s="1">
        <v>3</v>
      </c>
      <c r="L23" s="1">
        <v>3</v>
      </c>
      <c r="M23" s="6">
        <f t="shared" si="7"/>
        <v>9</v>
      </c>
      <c r="N23" s="8">
        <f t="shared" si="8"/>
        <v>3</v>
      </c>
      <c r="O23" s="10" t="str">
        <f t="shared" si="1"/>
        <v>ІІІ ур</v>
      </c>
      <c r="P23" s="1">
        <v>2</v>
      </c>
      <c r="Q23" s="1">
        <v>2</v>
      </c>
      <c r="R23" s="1">
        <v>3</v>
      </c>
      <c r="S23" s="1">
        <v>3</v>
      </c>
      <c r="T23" s="1">
        <v>3</v>
      </c>
      <c r="U23" s="1">
        <v>3</v>
      </c>
      <c r="V23" s="6">
        <f t="shared" si="9"/>
        <v>16</v>
      </c>
      <c r="W23" s="8">
        <f t="shared" si="10"/>
        <v>2.6666666666666665</v>
      </c>
      <c r="X23" s="10" t="str">
        <f t="shared" si="2"/>
        <v>ІІІ ур</v>
      </c>
      <c r="Y23" s="1">
        <v>2</v>
      </c>
      <c r="Z23" s="1">
        <v>3</v>
      </c>
      <c r="AA23" s="1">
        <v>3</v>
      </c>
      <c r="AB23" s="1">
        <v>3</v>
      </c>
      <c r="AC23" s="6">
        <f t="shared" si="11"/>
        <v>11</v>
      </c>
      <c r="AD23" s="8">
        <f t="shared" si="12"/>
        <v>2.75</v>
      </c>
      <c r="AE23" s="10" t="str">
        <f t="shared" si="3"/>
        <v>ІІІ ур</v>
      </c>
      <c r="AF23" s="7">
        <f t="shared" si="13"/>
        <v>45</v>
      </c>
      <c r="AG23" s="9">
        <f t="shared" si="14"/>
        <v>2.8125</v>
      </c>
      <c r="AH23" s="10" t="str">
        <f t="shared" si="4"/>
        <v>ІІІ ур</v>
      </c>
    </row>
    <row r="24" spans="2:34" ht="16.5" thickBot="1" x14ac:dyDescent="0.3">
      <c r="B24" s="1">
        <v>16</v>
      </c>
      <c r="C24" s="17" t="s">
        <v>102</v>
      </c>
      <c r="D24" s="1">
        <v>2</v>
      </c>
      <c r="E24" s="1">
        <v>2</v>
      </c>
      <c r="F24" s="1">
        <v>2</v>
      </c>
      <c r="G24" s="6">
        <f t="shared" si="5"/>
        <v>6</v>
      </c>
      <c r="H24" s="8">
        <f t="shared" si="6"/>
        <v>2</v>
      </c>
      <c r="I24" s="10" t="str">
        <f t="shared" si="0"/>
        <v>ІІ ур</v>
      </c>
      <c r="J24" s="1">
        <v>1</v>
      </c>
      <c r="K24" s="1">
        <v>2</v>
      </c>
      <c r="L24" s="1">
        <v>1</v>
      </c>
      <c r="M24" s="6">
        <f t="shared" si="7"/>
        <v>4</v>
      </c>
      <c r="N24" s="8">
        <f t="shared" si="8"/>
        <v>1.3333333333333333</v>
      </c>
      <c r="O24" s="10" t="str">
        <f t="shared" si="1"/>
        <v>І ур</v>
      </c>
      <c r="P24" s="1">
        <v>2</v>
      </c>
      <c r="Q24" s="1">
        <v>3</v>
      </c>
      <c r="R24" s="1">
        <v>2</v>
      </c>
      <c r="S24" s="1">
        <v>3</v>
      </c>
      <c r="T24" s="1">
        <v>3</v>
      </c>
      <c r="U24" s="1">
        <v>2</v>
      </c>
      <c r="V24" s="6">
        <f t="shared" si="9"/>
        <v>15</v>
      </c>
      <c r="W24" s="8">
        <f t="shared" si="10"/>
        <v>2.5</v>
      </c>
      <c r="X24" s="10" t="str">
        <f t="shared" si="2"/>
        <v>ІІ ур</v>
      </c>
      <c r="Y24" s="1">
        <v>2</v>
      </c>
      <c r="Z24" s="1">
        <v>2</v>
      </c>
      <c r="AA24" s="1">
        <v>2</v>
      </c>
      <c r="AB24" s="1">
        <v>2</v>
      </c>
      <c r="AC24" s="6">
        <f t="shared" si="11"/>
        <v>8</v>
      </c>
      <c r="AD24" s="8">
        <f t="shared" si="12"/>
        <v>2</v>
      </c>
      <c r="AE24" s="10" t="str">
        <f t="shared" si="3"/>
        <v>ІІ ур</v>
      </c>
      <c r="AF24" s="7">
        <f t="shared" si="13"/>
        <v>33</v>
      </c>
      <c r="AG24" s="9">
        <f t="shared" si="14"/>
        <v>2.0625</v>
      </c>
      <c r="AH24" s="10" t="str">
        <f t="shared" si="4"/>
        <v>ІІ ур</v>
      </c>
    </row>
    <row r="25" spans="2:34" ht="16.5" thickBot="1" x14ac:dyDescent="0.3">
      <c r="B25" s="1">
        <v>17</v>
      </c>
      <c r="C25" s="17" t="s">
        <v>103</v>
      </c>
      <c r="D25" s="1">
        <v>3</v>
      </c>
      <c r="E25" s="1">
        <v>3</v>
      </c>
      <c r="F25" s="1">
        <v>2</v>
      </c>
      <c r="G25" s="6">
        <f t="shared" si="5"/>
        <v>8</v>
      </c>
      <c r="H25" s="8">
        <f t="shared" si="6"/>
        <v>2.6666666666666665</v>
      </c>
      <c r="I25" s="10" t="str">
        <f t="shared" si="0"/>
        <v>ІІІ ур</v>
      </c>
      <c r="J25" s="1">
        <v>3</v>
      </c>
      <c r="K25" s="1">
        <v>2</v>
      </c>
      <c r="L25" s="1">
        <v>3</v>
      </c>
      <c r="M25" s="6">
        <f t="shared" si="7"/>
        <v>8</v>
      </c>
      <c r="N25" s="8">
        <f t="shared" si="8"/>
        <v>2.6666666666666665</v>
      </c>
      <c r="O25" s="10" t="str">
        <f t="shared" si="1"/>
        <v>ІІІ ур</v>
      </c>
      <c r="P25" s="1">
        <v>3</v>
      </c>
      <c r="Q25" s="1">
        <v>2</v>
      </c>
      <c r="R25" s="1">
        <v>3</v>
      </c>
      <c r="S25" s="1">
        <v>3</v>
      </c>
      <c r="T25" s="1">
        <v>3</v>
      </c>
      <c r="U25" s="1">
        <v>2</v>
      </c>
      <c r="V25" s="6">
        <f t="shared" si="9"/>
        <v>16</v>
      </c>
      <c r="W25" s="8">
        <f t="shared" si="10"/>
        <v>2.6666666666666665</v>
      </c>
      <c r="X25" s="10" t="str">
        <f t="shared" si="2"/>
        <v>ІІІ ур</v>
      </c>
      <c r="Y25" s="1">
        <v>2</v>
      </c>
      <c r="Z25" s="1">
        <v>3</v>
      </c>
      <c r="AA25" s="1">
        <v>3</v>
      </c>
      <c r="AB25" s="1">
        <v>3</v>
      </c>
      <c r="AC25" s="6">
        <f t="shared" si="11"/>
        <v>11</v>
      </c>
      <c r="AD25" s="8">
        <f t="shared" si="12"/>
        <v>2.75</v>
      </c>
      <c r="AE25" s="10" t="str">
        <f t="shared" si="3"/>
        <v>ІІІ ур</v>
      </c>
      <c r="AF25" s="7">
        <f t="shared" si="13"/>
        <v>43</v>
      </c>
      <c r="AG25" s="9">
        <f t="shared" si="14"/>
        <v>2.6875</v>
      </c>
      <c r="AH25" s="10" t="str">
        <f t="shared" si="4"/>
        <v>ІІІ ур</v>
      </c>
    </row>
    <row r="26" spans="2:34" ht="16.5" thickBot="1" x14ac:dyDescent="0.3">
      <c r="B26" s="1">
        <v>18</v>
      </c>
      <c r="C26" s="17" t="s">
        <v>104</v>
      </c>
      <c r="D26" s="1">
        <v>3</v>
      </c>
      <c r="E26" s="1">
        <v>3</v>
      </c>
      <c r="F26" s="1">
        <v>3</v>
      </c>
      <c r="G26" s="6">
        <f t="shared" si="5"/>
        <v>9</v>
      </c>
      <c r="H26" s="8">
        <f t="shared" si="6"/>
        <v>3</v>
      </c>
      <c r="I26" s="10" t="str">
        <f t="shared" si="0"/>
        <v>ІІІ ур</v>
      </c>
      <c r="J26" s="1">
        <v>3</v>
      </c>
      <c r="K26" s="1">
        <v>3</v>
      </c>
      <c r="L26" s="1">
        <v>3</v>
      </c>
      <c r="M26" s="6">
        <f t="shared" si="7"/>
        <v>9</v>
      </c>
      <c r="N26" s="8">
        <f t="shared" si="8"/>
        <v>3</v>
      </c>
      <c r="O26" s="10" t="str">
        <f t="shared" si="1"/>
        <v>ІІІ ур</v>
      </c>
      <c r="P26" s="1">
        <v>2</v>
      </c>
      <c r="Q26" s="1">
        <v>3</v>
      </c>
      <c r="R26" s="1">
        <v>2</v>
      </c>
      <c r="S26" s="1">
        <v>3</v>
      </c>
      <c r="T26" s="1">
        <v>3</v>
      </c>
      <c r="U26" s="1">
        <v>3</v>
      </c>
      <c r="V26" s="6">
        <f t="shared" si="9"/>
        <v>16</v>
      </c>
      <c r="W26" s="8">
        <f t="shared" si="10"/>
        <v>2.6666666666666665</v>
      </c>
      <c r="X26" s="10" t="str">
        <f t="shared" si="2"/>
        <v>ІІІ ур</v>
      </c>
      <c r="Y26" s="1">
        <v>3</v>
      </c>
      <c r="Z26" s="1">
        <v>3</v>
      </c>
      <c r="AA26" s="1">
        <v>3</v>
      </c>
      <c r="AB26" s="1">
        <v>3</v>
      </c>
      <c r="AC26" s="6">
        <f t="shared" si="11"/>
        <v>12</v>
      </c>
      <c r="AD26" s="8">
        <f t="shared" si="12"/>
        <v>3</v>
      </c>
      <c r="AE26" s="10" t="str">
        <f t="shared" si="3"/>
        <v>ІІІ ур</v>
      </c>
      <c r="AF26" s="7">
        <f t="shared" si="13"/>
        <v>46</v>
      </c>
      <c r="AG26" s="9">
        <f t="shared" si="14"/>
        <v>2.875</v>
      </c>
      <c r="AH26" s="10" t="str">
        <f t="shared" si="4"/>
        <v>ІІІ ур</v>
      </c>
    </row>
    <row r="27" spans="2:34" ht="16.5" thickBot="1" x14ac:dyDescent="0.3">
      <c r="B27" s="1">
        <v>19</v>
      </c>
      <c r="C27" s="17" t="s">
        <v>105</v>
      </c>
      <c r="D27" s="1">
        <v>3</v>
      </c>
      <c r="E27" s="1">
        <v>3</v>
      </c>
      <c r="F27" s="1">
        <v>3</v>
      </c>
      <c r="G27" s="6">
        <f t="shared" si="5"/>
        <v>9</v>
      </c>
      <c r="H27" s="8">
        <f t="shared" si="6"/>
        <v>3</v>
      </c>
      <c r="I27" s="10" t="str">
        <f t="shared" si="0"/>
        <v>ІІІ ур</v>
      </c>
      <c r="J27" s="1">
        <v>3</v>
      </c>
      <c r="K27" s="1">
        <v>3</v>
      </c>
      <c r="L27" s="1">
        <v>3</v>
      </c>
      <c r="M27" s="6">
        <f t="shared" si="7"/>
        <v>9</v>
      </c>
      <c r="N27" s="8">
        <f t="shared" si="8"/>
        <v>3</v>
      </c>
      <c r="O27" s="10" t="str">
        <f t="shared" si="1"/>
        <v>ІІІ ур</v>
      </c>
      <c r="P27" s="1">
        <v>3</v>
      </c>
      <c r="Q27" s="1">
        <v>3</v>
      </c>
      <c r="R27" s="1">
        <v>3</v>
      </c>
      <c r="S27" s="1">
        <v>2</v>
      </c>
      <c r="T27" s="1">
        <v>3</v>
      </c>
      <c r="U27" s="1">
        <v>3</v>
      </c>
      <c r="V27" s="6">
        <f t="shared" si="9"/>
        <v>17</v>
      </c>
      <c r="W27" s="8">
        <f t="shared" si="10"/>
        <v>2.8333333333333335</v>
      </c>
      <c r="X27" s="10" t="str">
        <f t="shared" si="2"/>
        <v>ІІІ ур</v>
      </c>
      <c r="Y27" s="1">
        <v>3</v>
      </c>
      <c r="Z27" s="1">
        <v>3</v>
      </c>
      <c r="AA27" s="1">
        <v>3</v>
      </c>
      <c r="AB27" s="1">
        <v>3</v>
      </c>
      <c r="AC27" s="6">
        <f t="shared" si="11"/>
        <v>12</v>
      </c>
      <c r="AD27" s="8">
        <f t="shared" si="12"/>
        <v>3</v>
      </c>
      <c r="AE27" s="10" t="str">
        <f t="shared" si="3"/>
        <v>ІІІ ур</v>
      </c>
      <c r="AF27" s="7">
        <f t="shared" si="13"/>
        <v>47</v>
      </c>
      <c r="AG27" s="9">
        <f t="shared" si="14"/>
        <v>2.9375</v>
      </c>
      <c r="AH27" s="10" t="str">
        <f t="shared" si="4"/>
        <v>ІІІ ур</v>
      </c>
    </row>
    <row r="28" spans="2:34" ht="16.5" thickBot="1" x14ac:dyDescent="0.3">
      <c r="B28" s="1">
        <v>20</v>
      </c>
      <c r="C28" s="17" t="s">
        <v>106</v>
      </c>
      <c r="D28" s="1">
        <v>2</v>
      </c>
      <c r="E28" s="1">
        <v>2</v>
      </c>
      <c r="F28" s="1">
        <v>2</v>
      </c>
      <c r="G28" s="6">
        <f t="shared" si="5"/>
        <v>6</v>
      </c>
      <c r="H28" s="8">
        <f t="shared" si="6"/>
        <v>2</v>
      </c>
      <c r="I28" s="10" t="str">
        <f t="shared" si="0"/>
        <v>ІІ ур</v>
      </c>
      <c r="J28" s="1">
        <v>2</v>
      </c>
      <c r="K28" s="1">
        <v>2</v>
      </c>
      <c r="L28" s="1">
        <v>2</v>
      </c>
      <c r="M28" s="6">
        <f t="shared" si="7"/>
        <v>6</v>
      </c>
      <c r="N28" s="8">
        <f t="shared" si="8"/>
        <v>2</v>
      </c>
      <c r="O28" s="10" t="str">
        <f t="shared" si="1"/>
        <v>ІІ ур</v>
      </c>
      <c r="P28" s="1">
        <v>2</v>
      </c>
      <c r="Q28" s="1">
        <v>2</v>
      </c>
      <c r="R28" s="1">
        <v>2</v>
      </c>
      <c r="S28" s="1">
        <v>2</v>
      </c>
      <c r="T28" s="1">
        <v>2</v>
      </c>
      <c r="U28" s="1">
        <v>2</v>
      </c>
      <c r="V28" s="6">
        <f t="shared" si="9"/>
        <v>12</v>
      </c>
      <c r="W28" s="8">
        <f t="shared" si="10"/>
        <v>2</v>
      </c>
      <c r="X28" s="10" t="str">
        <f t="shared" si="2"/>
        <v>ІІ ур</v>
      </c>
      <c r="Y28" s="1">
        <v>2</v>
      </c>
      <c r="Z28" s="1">
        <v>2</v>
      </c>
      <c r="AA28" s="1">
        <v>2</v>
      </c>
      <c r="AB28" s="1">
        <v>2</v>
      </c>
      <c r="AC28" s="6">
        <f t="shared" si="11"/>
        <v>8</v>
      </c>
      <c r="AD28" s="8">
        <f t="shared" si="12"/>
        <v>2</v>
      </c>
      <c r="AE28" s="10" t="str">
        <f t="shared" si="3"/>
        <v>ІІ ур</v>
      </c>
      <c r="AF28" s="7">
        <f t="shared" si="13"/>
        <v>32</v>
      </c>
      <c r="AG28" s="9">
        <f t="shared" si="14"/>
        <v>2</v>
      </c>
      <c r="AH28" s="10" t="str">
        <f t="shared" si="4"/>
        <v>ІІ ур</v>
      </c>
    </row>
    <row r="29" spans="2:34" ht="16.5" thickBot="1" x14ac:dyDescent="0.3">
      <c r="B29" s="1">
        <v>21</v>
      </c>
      <c r="C29" s="17" t="s">
        <v>107</v>
      </c>
      <c r="D29" s="1">
        <v>3</v>
      </c>
      <c r="E29" s="1">
        <v>3</v>
      </c>
      <c r="F29" s="1">
        <v>3</v>
      </c>
      <c r="G29" s="6">
        <f t="shared" si="5"/>
        <v>9</v>
      </c>
      <c r="H29" s="8">
        <f t="shared" si="6"/>
        <v>3</v>
      </c>
      <c r="I29" s="10" t="str">
        <f t="shared" si="0"/>
        <v>ІІІ ур</v>
      </c>
      <c r="J29" s="1">
        <v>2</v>
      </c>
      <c r="K29" s="1">
        <v>2</v>
      </c>
      <c r="L29" s="1">
        <v>2</v>
      </c>
      <c r="M29" s="6">
        <f t="shared" si="7"/>
        <v>6</v>
      </c>
      <c r="N29" s="8">
        <f t="shared" si="8"/>
        <v>2</v>
      </c>
      <c r="O29" s="10" t="str">
        <f t="shared" si="1"/>
        <v>ІІ ур</v>
      </c>
      <c r="P29" s="1">
        <v>3</v>
      </c>
      <c r="Q29" s="1">
        <v>3</v>
      </c>
      <c r="R29" s="1">
        <v>3</v>
      </c>
      <c r="S29" s="1">
        <v>2</v>
      </c>
      <c r="T29" s="1">
        <v>2</v>
      </c>
      <c r="U29" s="1">
        <v>3</v>
      </c>
      <c r="V29" s="6">
        <f t="shared" si="9"/>
        <v>16</v>
      </c>
      <c r="W29" s="8">
        <f t="shared" si="10"/>
        <v>2.6666666666666665</v>
      </c>
      <c r="X29" s="10" t="str">
        <f t="shared" si="2"/>
        <v>ІІІ ур</v>
      </c>
      <c r="Y29" s="1">
        <v>3</v>
      </c>
      <c r="Z29" s="1">
        <v>3</v>
      </c>
      <c r="AA29" s="1">
        <v>3</v>
      </c>
      <c r="AB29" s="1">
        <v>3</v>
      </c>
      <c r="AC29" s="6">
        <f t="shared" si="11"/>
        <v>12</v>
      </c>
      <c r="AD29" s="8">
        <f t="shared" si="12"/>
        <v>3</v>
      </c>
      <c r="AE29" s="10" t="str">
        <f t="shared" si="3"/>
        <v>ІІІ ур</v>
      </c>
      <c r="AF29" s="7">
        <f t="shared" si="13"/>
        <v>43</v>
      </c>
      <c r="AG29" s="9">
        <f t="shared" si="14"/>
        <v>2.6875</v>
      </c>
      <c r="AH29" s="10" t="str">
        <f t="shared" si="4"/>
        <v>ІІІ ур</v>
      </c>
    </row>
    <row r="30" spans="2:34" ht="16.5" thickBot="1" x14ac:dyDescent="0.3">
      <c r="B30" s="1">
        <v>22</v>
      </c>
      <c r="C30" s="17" t="s">
        <v>108</v>
      </c>
      <c r="D30" s="1">
        <v>3</v>
      </c>
      <c r="E30" s="1">
        <v>3</v>
      </c>
      <c r="F30" s="1">
        <v>2</v>
      </c>
      <c r="G30" s="6">
        <f t="shared" si="5"/>
        <v>8</v>
      </c>
      <c r="H30" s="8">
        <f t="shared" si="6"/>
        <v>2.6666666666666665</v>
      </c>
      <c r="I30" s="10" t="str">
        <f t="shared" si="0"/>
        <v>ІІІ ур</v>
      </c>
      <c r="J30" s="1">
        <v>3</v>
      </c>
      <c r="K30" s="1">
        <v>2</v>
      </c>
      <c r="L30" s="1">
        <v>3</v>
      </c>
      <c r="M30" s="6">
        <f t="shared" si="7"/>
        <v>8</v>
      </c>
      <c r="N30" s="8">
        <f t="shared" si="8"/>
        <v>2.6666666666666665</v>
      </c>
      <c r="O30" s="10" t="str">
        <f t="shared" si="1"/>
        <v>ІІІ ур</v>
      </c>
      <c r="P30" s="1">
        <v>3</v>
      </c>
      <c r="Q30" s="1">
        <v>2</v>
      </c>
      <c r="R30" s="1">
        <v>3</v>
      </c>
      <c r="S30" s="1">
        <v>2</v>
      </c>
      <c r="T30" s="1">
        <v>3</v>
      </c>
      <c r="U30" s="1">
        <v>3</v>
      </c>
      <c r="V30" s="6">
        <f t="shared" si="9"/>
        <v>16</v>
      </c>
      <c r="W30" s="8">
        <f t="shared" si="10"/>
        <v>2.6666666666666665</v>
      </c>
      <c r="X30" s="10" t="str">
        <f t="shared" si="2"/>
        <v>ІІІ ур</v>
      </c>
      <c r="Y30" s="1">
        <v>3</v>
      </c>
      <c r="Z30" s="1">
        <v>3</v>
      </c>
      <c r="AA30" s="1">
        <v>3</v>
      </c>
      <c r="AB30" s="1">
        <v>3</v>
      </c>
      <c r="AC30" s="6">
        <f t="shared" si="11"/>
        <v>12</v>
      </c>
      <c r="AD30" s="8">
        <f t="shared" si="12"/>
        <v>3</v>
      </c>
      <c r="AE30" s="10" t="str">
        <f t="shared" si="3"/>
        <v>ІІІ ур</v>
      </c>
      <c r="AF30" s="7">
        <f t="shared" si="13"/>
        <v>44</v>
      </c>
      <c r="AG30" s="9">
        <f t="shared" si="14"/>
        <v>2.75</v>
      </c>
      <c r="AH30" s="10" t="str">
        <f t="shared" si="4"/>
        <v>ІІІ ур</v>
      </c>
    </row>
    <row r="31" spans="2:34" ht="16.5" thickBot="1" x14ac:dyDescent="0.3">
      <c r="B31" s="1">
        <v>23</v>
      </c>
      <c r="C31" s="17" t="s">
        <v>109</v>
      </c>
      <c r="D31" s="1">
        <v>2</v>
      </c>
      <c r="E31" s="1">
        <v>1</v>
      </c>
      <c r="F31" s="1">
        <v>1</v>
      </c>
      <c r="G31" s="6">
        <f t="shared" si="5"/>
        <v>4</v>
      </c>
      <c r="H31" s="8">
        <f t="shared" si="6"/>
        <v>1.3333333333333333</v>
      </c>
      <c r="I31" s="10" t="str">
        <f t="shared" si="0"/>
        <v>І ур</v>
      </c>
      <c r="J31" s="1">
        <v>1</v>
      </c>
      <c r="K31" s="1">
        <v>1</v>
      </c>
      <c r="L31" s="1">
        <v>2</v>
      </c>
      <c r="M31" s="6">
        <f t="shared" si="7"/>
        <v>4</v>
      </c>
      <c r="N31" s="8">
        <f t="shared" si="8"/>
        <v>1.3333333333333333</v>
      </c>
      <c r="O31" s="10" t="str">
        <f t="shared" si="1"/>
        <v>І ур</v>
      </c>
      <c r="P31" s="1">
        <v>1</v>
      </c>
      <c r="Q31" s="1">
        <v>1</v>
      </c>
      <c r="R31" s="1">
        <v>2</v>
      </c>
      <c r="S31" s="1">
        <v>1</v>
      </c>
      <c r="T31" s="1">
        <v>2</v>
      </c>
      <c r="U31" s="1">
        <v>2</v>
      </c>
      <c r="V31" s="6">
        <f t="shared" si="9"/>
        <v>9</v>
      </c>
      <c r="W31" s="8">
        <f t="shared" si="10"/>
        <v>1.5</v>
      </c>
      <c r="X31" s="10" t="str">
        <f t="shared" si="2"/>
        <v>І ур</v>
      </c>
      <c r="Y31" s="1">
        <v>1</v>
      </c>
      <c r="Z31" s="1">
        <v>2</v>
      </c>
      <c r="AA31" s="1">
        <v>1</v>
      </c>
      <c r="AB31" s="1">
        <v>1</v>
      </c>
      <c r="AC31" s="6">
        <f t="shared" si="11"/>
        <v>5</v>
      </c>
      <c r="AD31" s="8">
        <f t="shared" si="12"/>
        <v>1.25</v>
      </c>
      <c r="AE31" s="10" t="str">
        <f t="shared" si="3"/>
        <v>І ур</v>
      </c>
      <c r="AF31" s="7">
        <f t="shared" si="13"/>
        <v>22</v>
      </c>
      <c r="AG31" s="9">
        <f t="shared" si="14"/>
        <v>1.375</v>
      </c>
      <c r="AH31" s="10" t="str">
        <f t="shared" si="4"/>
        <v>І ур</v>
      </c>
    </row>
    <row r="32" spans="2:34" ht="16.5" thickBot="1" x14ac:dyDescent="0.3">
      <c r="B32" s="1">
        <v>24</v>
      </c>
      <c r="C32" s="17" t="s">
        <v>110</v>
      </c>
      <c r="D32" s="1">
        <v>3</v>
      </c>
      <c r="E32" s="1">
        <v>3</v>
      </c>
      <c r="F32" s="1">
        <v>3</v>
      </c>
      <c r="G32" s="6">
        <f t="shared" si="5"/>
        <v>9</v>
      </c>
      <c r="H32" s="8">
        <f t="shared" si="6"/>
        <v>3</v>
      </c>
      <c r="I32" s="10" t="str">
        <f t="shared" si="0"/>
        <v>ІІІ ур</v>
      </c>
      <c r="J32" s="1">
        <v>3</v>
      </c>
      <c r="K32" s="1">
        <v>3</v>
      </c>
      <c r="L32" s="1">
        <v>3</v>
      </c>
      <c r="M32" s="6">
        <f t="shared" si="7"/>
        <v>9</v>
      </c>
      <c r="N32" s="8">
        <f t="shared" si="8"/>
        <v>3</v>
      </c>
      <c r="O32" s="10" t="str">
        <f t="shared" si="1"/>
        <v>ІІІ ур</v>
      </c>
      <c r="P32" s="1">
        <v>2</v>
      </c>
      <c r="Q32" s="1">
        <v>3</v>
      </c>
      <c r="R32" s="1">
        <v>2</v>
      </c>
      <c r="S32" s="1">
        <v>3</v>
      </c>
      <c r="T32" s="1">
        <v>3</v>
      </c>
      <c r="U32" s="1">
        <v>3</v>
      </c>
      <c r="V32" s="6">
        <f t="shared" si="9"/>
        <v>16</v>
      </c>
      <c r="W32" s="8">
        <f t="shared" si="10"/>
        <v>2.6666666666666665</v>
      </c>
      <c r="X32" s="10" t="str">
        <f t="shared" si="2"/>
        <v>ІІІ ур</v>
      </c>
      <c r="Y32" s="1">
        <v>3</v>
      </c>
      <c r="Z32" s="1">
        <v>3</v>
      </c>
      <c r="AA32" s="1">
        <v>3</v>
      </c>
      <c r="AB32" s="1">
        <v>3</v>
      </c>
      <c r="AC32" s="6">
        <f t="shared" si="11"/>
        <v>12</v>
      </c>
      <c r="AD32" s="8">
        <f t="shared" si="12"/>
        <v>3</v>
      </c>
      <c r="AE32" s="10" t="str">
        <f t="shared" si="3"/>
        <v>ІІІ ур</v>
      </c>
      <c r="AF32" s="7">
        <f t="shared" si="13"/>
        <v>46</v>
      </c>
      <c r="AG32" s="9">
        <f t="shared" si="14"/>
        <v>2.875</v>
      </c>
      <c r="AH32" s="10" t="str">
        <f t="shared" si="4"/>
        <v>ІІІ ур</v>
      </c>
    </row>
    <row r="33" spans="2:34" ht="16.5" thickBot="1" x14ac:dyDescent="0.3">
      <c r="B33" s="1">
        <v>25</v>
      </c>
      <c r="C33" s="17" t="s">
        <v>111</v>
      </c>
      <c r="D33" s="1">
        <v>1</v>
      </c>
      <c r="E33" s="1">
        <v>1</v>
      </c>
      <c r="F33" s="1">
        <v>2</v>
      </c>
      <c r="G33" s="6">
        <f t="shared" si="5"/>
        <v>4</v>
      </c>
      <c r="H33" s="8">
        <f t="shared" si="6"/>
        <v>1.3333333333333333</v>
      </c>
      <c r="I33" s="10" t="str">
        <f t="shared" si="0"/>
        <v>І ур</v>
      </c>
      <c r="J33" s="1">
        <v>2</v>
      </c>
      <c r="K33" s="1">
        <v>1</v>
      </c>
      <c r="L33" s="1">
        <v>1</v>
      </c>
      <c r="M33" s="6">
        <f t="shared" si="7"/>
        <v>4</v>
      </c>
      <c r="N33" s="8">
        <f t="shared" si="8"/>
        <v>1.3333333333333333</v>
      </c>
      <c r="O33" s="10" t="str">
        <f t="shared" si="1"/>
        <v>І ур</v>
      </c>
      <c r="P33" s="1">
        <v>2</v>
      </c>
      <c r="Q33" s="1">
        <v>1</v>
      </c>
      <c r="R33" s="1">
        <v>2</v>
      </c>
      <c r="S33" s="1">
        <v>1</v>
      </c>
      <c r="T33" s="1">
        <v>1</v>
      </c>
      <c r="U33" s="1">
        <v>2</v>
      </c>
      <c r="V33" s="6">
        <f t="shared" si="9"/>
        <v>9</v>
      </c>
      <c r="W33" s="8">
        <f t="shared" si="10"/>
        <v>1.5</v>
      </c>
      <c r="X33" s="10" t="str">
        <f t="shared" si="2"/>
        <v>І ур</v>
      </c>
      <c r="Y33" s="1">
        <v>2</v>
      </c>
      <c r="Z33" s="1">
        <v>1</v>
      </c>
      <c r="AA33" s="1">
        <v>2</v>
      </c>
      <c r="AB33" s="1">
        <v>1</v>
      </c>
      <c r="AC33" s="6">
        <f t="shared" si="11"/>
        <v>6</v>
      </c>
      <c r="AD33" s="8">
        <f t="shared" si="12"/>
        <v>1.5</v>
      </c>
      <c r="AE33" s="10" t="str">
        <f t="shared" si="3"/>
        <v>І ур</v>
      </c>
      <c r="AF33" s="7">
        <f t="shared" si="13"/>
        <v>23</v>
      </c>
      <c r="AG33" s="9">
        <f t="shared" si="14"/>
        <v>1.4375</v>
      </c>
      <c r="AH33" s="10" t="str">
        <f t="shared" si="4"/>
        <v>І ур</v>
      </c>
    </row>
    <row r="34" spans="2:34" ht="16.5" thickBot="1" x14ac:dyDescent="0.3">
      <c r="B34" s="1">
        <v>26</v>
      </c>
      <c r="C34" s="18" t="s">
        <v>112</v>
      </c>
      <c r="D34" s="1">
        <v>2</v>
      </c>
      <c r="E34" s="1">
        <v>1</v>
      </c>
      <c r="F34" s="1">
        <v>1</v>
      </c>
      <c r="G34" s="6">
        <f t="shared" si="5"/>
        <v>4</v>
      </c>
      <c r="H34" s="8">
        <f t="shared" si="6"/>
        <v>1.3333333333333333</v>
      </c>
      <c r="I34" s="10" t="str">
        <f t="shared" si="0"/>
        <v>І ур</v>
      </c>
      <c r="J34" s="1">
        <v>1</v>
      </c>
      <c r="K34" s="1">
        <v>2</v>
      </c>
      <c r="L34" s="1">
        <v>1</v>
      </c>
      <c r="M34" s="6">
        <f t="shared" si="7"/>
        <v>4</v>
      </c>
      <c r="N34" s="8">
        <f t="shared" si="8"/>
        <v>1.3333333333333333</v>
      </c>
      <c r="O34" s="10" t="str">
        <f t="shared" si="1"/>
        <v>І ур</v>
      </c>
      <c r="P34" s="1">
        <v>2</v>
      </c>
      <c r="Q34" s="1">
        <v>1</v>
      </c>
      <c r="R34" s="1">
        <v>2</v>
      </c>
      <c r="S34" s="1">
        <v>1</v>
      </c>
      <c r="T34" s="1">
        <v>2</v>
      </c>
      <c r="U34" s="1">
        <v>1</v>
      </c>
      <c r="V34" s="6">
        <f t="shared" si="9"/>
        <v>9</v>
      </c>
      <c r="W34" s="8">
        <f t="shared" si="10"/>
        <v>1.5</v>
      </c>
      <c r="X34" s="10" t="str">
        <f t="shared" si="2"/>
        <v>І ур</v>
      </c>
      <c r="Y34" s="1">
        <v>2</v>
      </c>
      <c r="Z34" s="1">
        <v>1</v>
      </c>
      <c r="AA34" s="1">
        <v>1</v>
      </c>
      <c r="AB34" s="1">
        <v>1</v>
      </c>
      <c r="AC34" s="6">
        <f t="shared" si="11"/>
        <v>5</v>
      </c>
      <c r="AD34" s="8">
        <f t="shared" si="12"/>
        <v>1.25</v>
      </c>
      <c r="AE34" s="10" t="str">
        <f t="shared" si="3"/>
        <v>І ур</v>
      </c>
      <c r="AF34" s="7">
        <f t="shared" si="13"/>
        <v>22</v>
      </c>
      <c r="AG34" s="9">
        <f t="shared" si="14"/>
        <v>1.375</v>
      </c>
      <c r="AH34" s="10" t="str">
        <f t="shared" si="4"/>
        <v>І ур</v>
      </c>
    </row>
    <row r="35" spans="2:34" ht="15.75" x14ac:dyDescent="0.25">
      <c r="B35" s="19">
        <v>27</v>
      </c>
      <c r="C35" s="26" t="s">
        <v>113</v>
      </c>
      <c r="D35" s="21">
        <v>2</v>
      </c>
      <c r="E35" s="22">
        <v>2</v>
      </c>
      <c r="F35" s="22">
        <v>2</v>
      </c>
      <c r="G35" s="23">
        <f t="shared" si="5"/>
        <v>6</v>
      </c>
      <c r="H35" s="8">
        <f t="shared" si="6"/>
        <v>2</v>
      </c>
      <c r="I35" s="10" t="str">
        <f t="shared" si="0"/>
        <v>ІІ ур</v>
      </c>
      <c r="J35" s="21">
        <v>2</v>
      </c>
      <c r="K35" s="22">
        <v>2</v>
      </c>
      <c r="L35" s="22">
        <v>2</v>
      </c>
      <c r="M35" s="23">
        <f t="shared" si="7"/>
        <v>6</v>
      </c>
      <c r="N35" s="8">
        <f t="shared" si="8"/>
        <v>2</v>
      </c>
      <c r="O35" s="10" t="str">
        <f t="shared" si="1"/>
        <v>ІІ ур</v>
      </c>
      <c r="P35" s="21">
        <v>1</v>
      </c>
      <c r="Q35" s="22">
        <v>2</v>
      </c>
      <c r="R35" s="22">
        <v>2</v>
      </c>
      <c r="S35" s="22">
        <v>2</v>
      </c>
      <c r="T35" s="22">
        <v>2</v>
      </c>
      <c r="U35" s="22">
        <v>2</v>
      </c>
      <c r="V35" s="23">
        <f t="shared" si="9"/>
        <v>11</v>
      </c>
      <c r="W35" s="8">
        <f t="shared" si="10"/>
        <v>1.8333333333333333</v>
      </c>
      <c r="X35" s="10" t="str">
        <f t="shared" si="2"/>
        <v>ІІ ур</v>
      </c>
      <c r="Y35" s="21">
        <v>2</v>
      </c>
      <c r="Z35" s="22">
        <v>1</v>
      </c>
      <c r="AA35" s="22">
        <v>1</v>
      </c>
      <c r="AB35" s="22">
        <v>2</v>
      </c>
      <c r="AC35" s="23">
        <f t="shared" si="11"/>
        <v>6</v>
      </c>
      <c r="AD35" s="8">
        <f t="shared" si="12"/>
        <v>1.5</v>
      </c>
      <c r="AE35" s="10" t="str">
        <f t="shared" si="3"/>
        <v>І ур</v>
      </c>
      <c r="AF35" s="7">
        <f t="shared" si="13"/>
        <v>29</v>
      </c>
      <c r="AG35" s="9">
        <f t="shared" si="14"/>
        <v>1.8125</v>
      </c>
      <c r="AH35" s="10" t="str">
        <f t="shared" si="4"/>
        <v>ІІ ур</v>
      </c>
    </row>
    <row r="36" spans="2:34" ht="15.75" x14ac:dyDescent="0.25">
      <c r="B36" s="19">
        <v>28</v>
      </c>
      <c r="C36" s="26" t="s">
        <v>114</v>
      </c>
      <c r="D36" s="21">
        <v>2</v>
      </c>
      <c r="E36" s="22">
        <v>2</v>
      </c>
      <c r="F36" s="22">
        <v>2</v>
      </c>
      <c r="G36" s="23">
        <f t="shared" si="5"/>
        <v>6</v>
      </c>
      <c r="H36" s="8">
        <f t="shared" si="6"/>
        <v>2</v>
      </c>
      <c r="I36" s="10" t="str">
        <f t="shared" si="0"/>
        <v>ІІ ур</v>
      </c>
      <c r="J36" s="21">
        <v>2</v>
      </c>
      <c r="K36" s="22">
        <v>2</v>
      </c>
      <c r="L36" s="22">
        <v>2</v>
      </c>
      <c r="M36" s="23">
        <f t="shared" si="7"/>
        <v>6</v>
      </c>
      <c r="N36" s="8">
        <f t="shared" si="8"/>
        <v>2</v>
      </c>
      <c r="O36" s="10" t="str">
        <f t="shared" si="1"/>
        <v>ІІ ур</v>
      </c>
      <c r="P36" s="21">
        <v>2</v>
      </c>
      <c r="Q36" s="22">
        <v>2</v>
      </c>
      <c r="R36" s="22">
        <v>2</v>
      </c>
      <c r="S36" s="22">
        <v>2</v>
      </c>
      <c r="T36" s="22">
        <v>2</v>
      </c>
      <c r="U36" s="22">
        <v>2</v>
      </c>
      <c r="V36" s="23">
        <f t="shared" si="9"/>
        <v>12</v>
      </c>
      <c r="W36" s="8">
        <f t="shared" si="10"/>
        <v>2</v>
      </c>
      <c r="X36" s="10" t="str">
        <f t="shared" si="2"/>
        <v>ІІ ур</v>
      </c>
      <c r="Y36" s="21">
        <v>2</v>
      </c>
      <c r="Z36" s="22">
        <v>2</v>
      </c>
      <c r="AA36" s="22">
        <v>1</v>
      </c>
      <c r="AB36" s="22">
        <v>1</v>
      </c>
      <c r="AC36" s="23">
        <f t="shared" si="11"/>
        <v>6</v>
      </c>
      <c r="AD36" s="8">
        <f t="shared" si="12"/>
        <v>1.5</v>
      </c>
      <c r="AE36" s="10" t="str">
        <f t="shared" si="3"/>
        <v>І ур</v>
      </c>
      <c r="AF36" s="7">
        <f t="shared" si="13"/>
        <v>30</v>
      </c>
      <c r="AG36" s="9">
        <f t="shared" si="14"/>
        <v>1.875</v>
      </c>
      <c r="AH36" s="10" t="str">
        <f t="shared" si="4"/>
        <v>ІІ ур</v>
      </c>
    </row>
    <row r="37" spans="2:34" x14ac:dyDescent="0.25">
      <c r="B37" s="46"/>
      <c r="C37" s="46"/>
      <c r="D37" s="42"/>
      <c r="E37" s="56"/>
      <c r="F37" s="56"/>
      <c r="G37" s="57"/>
      <c r="H37" s="1" t="s">
        <v>23</v>
      </c>
      <c r="I37" s="12" t="s">
        <v>2</v>
      </c>
      <c r="J37" s="42"/>
      <c r="K37" s="56"/>
      <c r="L37" s="56"/>
      <c r="M37" s="57"/>
      <c r="N37" s="1" t="s">
        <v>23</v>
      </c>
      <c r="O37" s="12" t="s">
        <v>2</v>
      </c>
      <c r="P37" s="42"/>
      <c r="Q37" s="56"/>
      <c r="R37" s="56"/>
      <c r="S37" s="56"/>
      <c r="T37" s="56"/>
      <c r="U37" s="56"/>
      <c r="V37" s="57"/>
      <c r="W37" s="1" t="s">
        <v>23</v>
      </c>
      <c r="X37" s="12" t="s">
        <v>2</v>
      </c>
      <c r="Y37" s="42"/>
      <c r="Z37" s="56"/>
      <c r="AA37" s="56"/>
      <c r="AB37" s="56"/>
      <c r="AC37" s="57"/>
      <c r="AD37" s="1" t="s">
        <v>23</v>
      </c>
      <c r="AE37" s="12" t="s">
        <v>2</v>
      </c>
      <c r="AF37" s="2"/>
      <c r="AG37" s="2"/>
      <c r="AH37" s="2"/>
    </row>
    <row r="38" spans="2:34" x14ac:dyDescent="0.25">
      <c r="B38" s="69"/>
      <c r="C38" s="69"/>
      <c r="D38" s="42" t="s">
        <v>21</v>
      </c>
      <c r="E38" s="56"/>
      <c r="F38" s="56"/>
      <c r="G38" s="57"/>
      <c r="H38" s="24">
        <f>COUNTA(C9:C36)</f>
        <v>28</v>
      </c>
      <c r="I38" s="24">
        <v>100</v>
      </c>
      <c r="J38" s="42" t="s">
        <v>21</v>
      </c>
      <c r="K38" s="56"/>
      <c r="L38" s="56"/>
      <c r="M38" s="57"/>
      <c r="N38" s="24">
        <f>COUNTA(C9:C36)</f>
        <v>28</v>
      </c>
      <c r="O38" s="24">
        <v>100</v>
      </c>
      <c r="P38" s="42" t="s">
        <v>21</v>
      </c>
      <c r="Q38" s="56"/>
      <c r="R38" s="56"/>
      <c r="S38" s="56"/>
      <c r="T38" s="56"/>
      <c r="U38" s="56"/>
      <c r="V38" s="57"/>
      <c r="W38" s="24">
        <f>COUNTA(C9:C36)</f>
        <v>28</v>
      </c>
      <c r="X38" s="24">
        <v>100</v>
      </c>
      <c r="Y38" s="42" t="s">
        <v>21</v>
      </c>
      <c r="Z38" s="56"/>
      <c r="AA38" s="56"/>
      <c r="AB38" s="56"/>
      <c r="AC38" s="57"/>
      <c r="AD38" s="24">
        <f>COUNTA(C9:C36)</f>
        <v>28</v>
      </c>
      <c r="AE38" s="24">
        <v>100</v>
      </c>
      <c r="AF38" s="2"/>
      <c r="AG38" s="2"/>
      <c r="AH38" s="2"/>
    </row>
    <row r="39" spans="2:34" x14ac:dyDescent="0.25">
      <c r="B39" s="69"/>
      <c r="C39" s="69"/>
      <c r="D39" s="42" t="s">
        <v>15</v>
      </c>
      <c r="E39" s="56"/>
      <c r="F39" s="56"/>
      <c r="G39" s="57"/>
      <c r="H39" s="25">
        <f>COUNTIF(I9:I36,"І ур")</f>
        <v>4</v>
      </c>
      <c r="I39" s="3">
        <f>(H39/H38)*100</f>
        <v>14.285714285714285</v>
      </c>
      <c r="J39" s="42" t="s">
        <v>15</v>
      </c>
      <c r="K39" s="56"/>
      <c r="L39" s="56"/>
      <c r="M39" s="57"/>
      <c r="N39" s="13">
        <f>COUNTIF(O9:O36,"І ур")</f>
        <v>7</v>
      </c>
      <c r="O39" s="3">
        <f>(N39/N38)*100</f>
        <v>25</v>
      </c>
      <c r="P39" s="42" t="s">
        <v>15</v>
      </c>
      <c r="Q39" s="56"/>
      <c r="R39" s="56"/>
      <c r="S39" s="56"/>
      <c r="T39" s="56"/>
      <c r="U39" s="56"/>
      <c r="V39" s="57"/>
      <c r="W39" s="13">
        <f>COUNTIF(X9:X36,"І ур")</f>
        <v>4</v>
      </c>
      <c r="X39" s="3">
        <f>(W39/W38)*100</f>
        <v>14.285714285714285</v>
      </c>
      <c r="Y39" s="42" t="s">
        <v>15</v>
      </c>
      <c r="Z39" s="56"/>
      <c r="AA39" s="56"/>
      <c r="AB39" s="56"/>
      <c r="AC39" s="57"/>
      <c r="AD39" s="13">
        <f>COUNTIF(AE9:AE36,"І ур")</f>
        <v>8</v>
      </c>
      <c r="AE39" s="3">
        <f>(AD39/AD38)*100</f>
        <v>28.571428571428569</v>
      </c>
      <c r="AF39" s="2"/>
      <c r="AG39" s="2"/>
      <c r="AH39" s="2"/>
    </row>
    <row r="40" spans="2:34" x14ac:dyDescent="0.25">
      <c r="B40" s="69"/>
      <c r="C40" s="69"/>
      <c r="D40" s="42" t="s">
        <v>16</v>
      </c>
      <c r="E40" s="56"/>
      <c r="F40" s="56"/>
      <c r="G40" s="57"/>
      <c r="H40" s="25">
        <f>COUNTIF(I9:I36,"ІІ ур")</f>
        <v>11</v>
      </c>
      <c r="I40" s="3">
        <f>(H40/H38)*100</f>
        <v>39.285714285714285</v>
      </c>
      <c r="J40" s="42" t="s">
        <v>16</v>
      </c>
      <c r="K40" s="56"/>
      <c r="L40" s="56"/>
      <c r="M40" s="57"/>
      <c r="N40" s="13">
        <f>COUNTIF(O9:O36,"ІІ ур")</f>
        <v>8</v>
      </c>
      <c r="O40" s="3">
        <f>(N40/N38)*100</f>
        <v>28.571428571428569</v>
      </c>
      <c r="P40" s="42" t="s">
        <v>16</v>
      </c>
      <c r="Q40" s="56"/>
      <c r="R40" s="56"/>
      <c r="S40" s="56"/>
      <c r="T40" s="56"/>
      <c r="U40" s="56"/>
      <c r="V40" s="57"/>
      <c r="W40" s="13">
        <f>COUNTIF(X9:X36,"ІІ ур")</f>
        <v>9</v>
      </c>
      <c r="X40" s="3">
        <f>(W40/W38)*100</f>
        <v>32.142857142857146</v>
      </c>
      <c r="Y40" s="42" t="s">
        <v>16</v>
      </c>
      <c r="Z40" s="56"/>
      <c r="AA40" s="56"/>
      <c r="AB40" s="56"/>
      <c r="AC40" s="57"/>
      <c r="AD40" s="13">
        <f>COUNTIF(AE9:AE36,"ІІ ур")</f>
        <v>7</v>
      </c>
      <c r="AE40" s="3">
        <f>(AD40/AD38)*100</f>
        <v>25</v>
      </c>
      <c r="AF40" s="2"/>
      <c r="AG40" s="2"/>
      <c r="AH40" s="2"/>
    </row>
    <row r="41" spans="2:34" x14ac:dyDescent="0.25">
      <c r="B41" s="69"/>
      <c r="C41" s="69"/>
      <c r="D41" s="42" t="s">
        <v>17</v>
      </c>
      <c r="E41" s="56"/>
      <c r="F41" s="56"/>
      <c r="G41" s="57"/>
      <c r="H41" s="25">
        <f>COUNTIF(I9:I36,"ІІІ ур")</f>
        <v>13</v>
      </c>
      <c r="I41" s="3">
        <f>(H41/H38)*100</f>
        <v>46.428571428571431</v>
      </c>
      <c r="J41" s="42" t="s">
        <v>17</v>
      </c>
      <c r="K41" s="56"/>
      <c r="L41" s="56"/>
      <c r="M41" s="57"/>
      <c r="N41" s="13">
        <f>COUNTIF(O9:O36,"ІІІ ур")</f>
        <v>13</v>
      </c>
      <c r="O41" s="3">
        <f>(N41/N38)*100</f>
        <v>46.428571428571431</v>
      </c>
      <c r="P41" s="42" t="s">
        <v>17</v>
      </c>
      <c r="Q41" s="56"/>
      <c r="R41" s="56"/>
      <c r="S41" s="56"/>
      <c r="T41" s="56"/>
      <c r="U41" s="56"/>
      <c r="V41" s="57"/>
      <c r="W41" s="13">
        <f>COUNTIF(X9:X36,"ІІІ ур")</f>
        <v>15</v>
      </c>
      <c r="X41" s="3">
        <f>(W41/W38)*100</f>
        <v>53.571428571428569</v>
      </c>
      <c r="Y41" s="42" t="s">
        <v>17</v>
      </c>
      <c r="Z41" s="56"/>
      <c r="AA41" s="56"/>
      <c r="AB41" s="56"/>
      <c r="AC41" s="57"/>
      <c r="AD41" s="13">
        <f>COUNTIF(AE9:AE36,"ІІІ ур")</f>
        <v>13</v>
      </c>
      <c r="AE41" s="3">
        <f>(AD41/AD38)*100</f>
        <v>46.428571428571431</v>
      </c>
      <c r="AF41" s="2"/>
      <c r="AG41" s="2"/>
      <c r="AH41" s="2"/>
    </row>
    <row r="42" spans="2:34" x14ac:dyDescent="0.25">
      <c r="B42" s="69"/>
      <c r="C42" s="69"/>
      <c r="D42" s="42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7"/>
      <c r="AG42" s="1" t="s">
        <v>23</v>
      </c>
      <c r="AH42" s="12" t="s">
        <v>2</v>
      </c>
    </row>
    <row r="43" spans="2:34" x14ac:dyDescent="0.25">
      <c r="B43" s="69"/>
      <c r="C43" s="69"/>
      <c r="D43" s="49" t="s">
        <v>22</v>
      </c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7"/>
      <c r="AG43" s="24">
        <f>COUNTA(C9:C36)</f>
        <v>28</v>
      </c>
      <c r="AH43" s="24">
        <v>100</v>
      </c>
    </row>
    <row r="44" spans="2:34" x14ac:dyDescent="0.25">
      <c r="B44" s="69"/>
      <c r="C44" s="69"/>
      <c r="D44" s="68" t="s">
        <v>18</v>
      </c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7"/>
      <c r="AG44" s="13">
        <f>COUNTIF(AH9:AH36,"І ур")</f>
        <v>4</v>
      </c>
      <c r="AH44" s="3">
        <f>(AG44/AG43)*100</f>
        <v>14.285714285714285</v>
      </c>
    </row>
    <row r="45" spans="2:34" x14ac:dyDescent="0.25">
      <c r="B45" s="69"/>
      <c r="C45" s="69"/>
      <c r="D45" s="68" t="s">
        <v>19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7"/>
      <c r="AG45" s="13">
        <f>COUNTIF(AH9:AH36,"ІІ ур")</f>
        <v>10</v>
      </c>
      <c r="AH45" s="3">
        <f>(AG45/AG43)*100</f>
        <v>35.714285714285715</v>
      </c>
    </row>
    <row r="46" spans="2:34" x14ac:dyDescent="0.25">
      <c r="B46" s="65"/>
      <c r="C46" s="65"/>
      <c r="D46" s="68" t="s">
        <v>20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7"/>
      <c r="AG46" s="13">
        <f>COUNTIF(AH9:AH36,"ІІІ ур")</f>
        <v>14</v>
      </c>
      <c r="AH46" s="3">
        <f>(AG46/AG43)*100</f>
        <v>50</v>
      </c>
    </row>
    <row r="98" spans="10:11" x14ac:dyDescent="0.25">
      <c r="J98">
        <v>1</v>
      </c>
      <c r="K98" t="s">
        <v>3</v>
      </c>
    </row>
    <row r="99" spans="10:11" x14ac:dyDescent="0.25">
      <c r="J99">
        <v>1.6</v>
      </c>
      <c r="K99" t="s">
        <v>4</v>
      </c>
    </row>
    <row r="100" spans="10:11" x14ac:dyDescent="0.25">
      <c r="J100">
        <v>2.6</v>
      </c>
      <c r="K100" t="s">
        <v>5</v>
      </c>
    </row>
  </sheetData>
  <mergeCells count="52">
    <mergeCell ref="Y37:AC37"/>
    <mergeCell ref="Y38:AC38"/>
    <mergeCell ref="Y39:AC39"/>
    <mergeCell ref="Y40:AC40"/>
    <mergeCell ref="Y41:AC41"/>
    <mergeCell ref="D41:G41"/>
    <mergeCell ref="J39:M39"/>
    <mergeCell ref="J40:M40"/>
    <mergeCell ref="P39:V39"/>
    <mergeCell ref="P40:V40"/>
    <mergeCell ref="P41:V41"/>
    <mergeCell ref="X7:X8"/>
    <mergeCell ref="AC7:AC8"/>
    <mergeCell ref="AD7:AD8"/>
    <mergeCell ref="AE7:AE8"/>
    <mergeCell ref="I7:I8"/>
    <mergeCell ref="M7:M8"/>
    <mergeCell ref="N7:N8"/>
    <mergeCell ref="O7:O8"/>
    <mergeCell ref="W7:W8"/>
    <mergeCell ref="D42:AF42"/>
    <mergeCell ref="D44:AF44"/>
    <mergeCell ref="D45:AF45"/>
    <mergeCell ref="D46:AF46"/>
    <mergeCell ref="B37:B46"/>
    <mergeCell ref="C37:C46"/>
    <mergeCell ref="D37:G37"/>
    <mergeCell ref="D38:G38"/>
    <mergeCell ref="J37:M37"/>
    <mergeCell ref="J38:M38"/>
    <mergeCell ref="J41:M41"/>
    <mergeCell ref="D43:AF43"/>
    <mergeCell ref="P37:V37"/>
    <mergeCell ref="P38:V38"/>
    <mergeCell ref="D39:G39"/>
    <mergeCell ref="D40:G40"/>
    <mergeCell ref="A2:AI2"/>
    <mergeCell ref="A3:AI3"/>
    <mergeCell ref="A4:AI4"/>
    <mergeCell ref="B6:AH6"/>
    <mergeCell ref="B7:B8"/>
    <mergeCell ref="C7:C8"/>
    <mergeCell ref="D7:F7"/>
    <mergeCell ref="J7:L7"/>
    <mergeCell ref="P7:U7"/>
    <mergeCell ref="Y7:AB7"/>
    <mergeCell ref="V7:V8"/>
    <mergeCell ref="AF7:AF8"/>
    <mergeCell ref="AG7:AG8"/>
    <mergeCell ref="AH7:AH8"/>
    <mergeCell ref="G7:G8"/>
    <mergeCell ref="H7:H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00"/>
  <sheetViews>
    <sheetView zoomScale="91" zoomScaleNormal="91" workbookViewId="0">
      <selection activeCell="Y19" sqref="Y19"/>
    </sheetView>
  </sheetViews>
  <sheetFormatPr defaultRowHeight="15" x14ac:dyDescent="0.25"/>
  <cols>
    <col min="2" max="2" width="5.140625" customWidth="1"/>
    <col min="3" max="3" width="27" customWidth="1"/>
    <col min="4" max="4" width="7.140625" customWidth="1"/>
    <col min="5" max="5" width="8.5703125" customWidth="1"/>
    <col min="6" max="6" width="8.7109375" customWidth="1"/>
    <col min="7" max="7" width="10.5703125" customWidth="1"/>
    <col min="8" max="8" width="4.5703125" customWidth="1"/>
    <col min="9" max="9" width="6.28515625" customWidth="1"/>
    <col min="10" max="10" width="5.28515625" customWidth="1"/>
    <col min="11" max="11" width="5.5703125" customWidth="1"/>
    <col min="12" max="12" width="9.5703125" customWidth="1"/>
    <col min="13" max="13" width="7.42578125" customWidth="1"/>
    <col min="14" max="14" width="7.28515625" customWidth="1"/>
    <col min="15" max="15" width="5.7109375" customWidth="1"/>
    <col min="16" max="16" width="7" customWidth="1"/>
    <col min="17" max="17" width="4.140625" customWidth="1"/>
    <col min="18" max="18" width="5.28515625" customWidth="1"/>
    <col min="19" max="19" width="8.7109375" customWidth="1"/>
    <col min="20" max="20" width="8.42578125" customWidth="1"/>
    <col min="21" max="21" width="6" customWidth="1"/>
    <col min="22" max="22" width="5.42578125" customWidth="1"/>
    <col min="23" max="23" width="6.140625" customWidth="1"/>
    <col min="24" max="24" width="8.5703125" customWidth="1"/>
    <col min="25" max="25" width="7" customWidth="1"/>
    <col min="26" max="26" width="4" customWidth="1"/>
    <col min="27" max="27" width="5.42578125" customWidth="1"/>
    <col min="28" max="28" width="9.28515625" customWidth="1"/>
    <col min="29" max="29" width="6.5703125" customWidth="1"/>
    <col min="30" max="30" width="5.42578125" customWidth="1"/>
    <col min="31" max="31" width="9.140625" customWidth="1"/>
    <col min="32" max="32" width="5.28515625" customWidth="1"/>
    <col min="33" max="33" width="8.28515625" customWidth="1"/>
    <col min="34" max="35" width="4.85546875" customWidth="1"/>
    <col min="36" max="36" width="8.5703125" customWidth="1"/>
  </cols>
  <sheetData>
    <row r="2" spans="1:40" x14ac:dyDescent="0.25">
      <c r="A2" s="30" t="s">
        <v>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</row>
    <row r="3" spans="1:40" x14ac:dyDescent="0.25">
      <c r="A3" s="30" t="s">
        <v>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</row>
    <row r="4" spans="1:40" x14ac:dyDescent="0.25">
      <c r="A4" s="30" t="s">
        <v>117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</row>
    <row r="6" spans="1:40" x14ac:dyDescent="0.25">
      <c r="B6" s="31" t="s">
        <v>10</v>
      </c>
      <c r="C6" s="31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1"/>
      <c r="AL6" s="31"/>
      <c r="AM6" s="31"/>
    </row>
    <row r="7" spans="1:40" ht="15" customHeight="1" x14ac:dyDescent="0.25">
      <c r="B7" s="33" t="s">
        <v>0</v>
      </c>
      <c r="C7" s="34" t="s">
        <v>11</v>
      </c>
      <c r="D7" s="33" t="s">
        <v>24</v>
      </c>
      <c r="E7" s="33"/>
      <c r="F7" s="33"/>
      <c r="G7" s="33"/>
      <c r="H7" s="33"/>
      <c r="I7" s="33"/>
      <c r="J7" s="37" t="s">
        <v>12</v>
      </c>
      <c r="K7" s="39" t="s">
        <v>13</v>
      </c>
      <c r="L7" s="41" t="s">
        <v>14</v>
      </c>
      <c r="M7" s="36" t="s">
        <v>25</v>
      </c>
      <c r="N7" s="36"/>
      <c r="O7" s="36"/>
      <c r="P7" s="36"/>
      <c r="Q7" s="37" t="s">
        <v>12</v>
      </c>
      <c r="R7" s="39" t="s">
        <v>13</v>
      </c>
      <c r="S7" s="41" t="s">
        <v>14</v>
      </c>
      <c r="T7" s="36" t="s">
        <v>26</v>
      </c>
      <c r="U7" s="36"/>
      <c r="V7" s="36"/>
      <c r="W7" s="36"/>
      <c r="X7" s="36"/>
      <c r="Y7" s="36"/>
      <c r="Z7" s="37" t="s">
        <v>12</v>
      </c>
      <c r="AA7" s="39" t="s">
        <v>13</v>
      </c>
      <c r="AB7" s="41" t="s">
        <v>14</v>
      </c>
      <c r="AC7" s="36" t="s">
        <v>1</v>
      </c>
      <c r="AD7" s="36"/>
      <c r="AE7" s="36"/>
      <c r="AF7" s="36"/>
      <c r="AG7" s="36"/>
      <c r="AH7" s="37" t="s">
        <v>12</v>
      </c>
      <c r="AI7" s="39" t="s">
        <v>13</v>
      </c>
      <c r="AJ7" s="41" t="s">
        <v>14</v>
      </c>
      <c r="AK7" s="37" t="s">
        <v>12</v>
      </c>
      <c r="AL7" s="39" t="s">
        <v>13</v>
      </c>
      <c r="AM7" s="41" t="s">
        <v>14</v>
      </c>
    </row>
    <row r="8" spans="1:40" ht="225.75" customHeight="1" thickBot="1" x14ac:dyDescent="0.3">
      <c r="B8" s="33"/>
      <c r="C8" s="33"/>
      <c r="D8" s="14" t="s">
        <v>66</v>
      </c>
      <c r="E8" s="14" t="s">
        <v>67</v>
      </c>
      <c r="F8" s="14" t="s">
        <v>68</v>
      </c>
      <c r="G8" s="14" t="s">
        <v>69</v>
      </c>
      <c r="H8" s="14" t="s">
        <v>70</v>
      </c>
      <c r="I8" s="14" t="s">
        <v>71</v>
      </c>
      <c r="J8" s="38"/>
      <c r="K8" s="40"/>
      <c r="L8" s="41"/>
      <c r="M8" s="14" t="s">
        <v>72</v>
      </c>
      <c r="N8" s="14" t="s">
        <v>73</v>
      </c>
      <c r="O8" s="14" t="s">
        <v>74</v>
      </c>
      <c r="P8" s="14" t="s">
        <v>75</v>
      </c>
      <c r="Q8" s="38"/>
      <c r="R8" s="40"/>
      <c r="S8" s="41"/>
      <c r="T8" s="14" t="s">
        <v>76</v>
      </c>
      <c r="U8" s="14" t="s">
        <v>77</v>
      </c>
      <c r="V8" s="14" t="s">
        <v>78</v>
      </c>
      <c r="W8" s="14" t="s">
        <v>79</v>
      </c>
      <c r="X8" s="14" t="s">
        <v>80</v>
      </c>
      <c r="Y8" s="14" t="s">
        <v>81</v>
      </c>
      <c r="Z8" s="38"/>
      <c r="AA8" s="40"/>
      <c r="AB8" s="41"/>
      <c r="AC8" s="14" t="s">
        <v>82</v>
      </c>
      <c r="AD8" s="14" t="s">
        <v>83</v>
      </c>
      <c r="AE8" s="14" t="s">
        <v>84</v>
      </c>
      <c r="AF8" s="14" t="s">
        <v>85</v>
      </c>
      <c r="AG8" s="14" t="s">
        <v>86</v>
      </c>
      <c r="AH8" s="38"/>
      <c r="AI8" s="40"/>
      <c r="AJ8" s="41"/>
      <c r="AK8" s="38"/>
      <c r="AL8" s="40"/>
      <c r="AM8" s="41"/>
    </row>
    <row r="9" spans="1:40" ht="16.5" thickBot="1" x14ac:dyDescent="0.3">
      <c r="B9" s="1">
        <v>1</v>
      </c>
      <c r="C9" s="16" t="s">
        <v>87</v>
      </c>
      <c r="D9" s="1">
        <v>3</v>
      </c>
      <c r="E9" s="1">
        <v>3</v>
      </c>
      <c r="F9" s="1">
        <v>3</v>
      </c>
      <c r="G9" s="1">
        <v>3</v>
      </c>
      <c r="H9" s="1">
        <v>3</v>
      </c>
      <c r="I9" s="1">
        <v>3</v>
      </c>
      <c r="J9" s="6">
        <f>SUM(D9:I9)</f>
        <v>18</v>
      </c>
      <c r="K9" s="8">
        <f>AVERAGE(D9:I9)</f>
        <v>3</v>
      </c>
      <c r="L9" s="10" t="str">
        <f t="shared" ref="L9:L35" si="0">IF(D9="","",VLOOKUP(K9,$J$98:$K$100,2,TRUE))</f>
        <v>ІІІ ур</v>
      </c>
      <c r="M9" s="1">
        <v>3</v>
      </c>
      <c r="N9" s="1">
        <v>3</v>
      </c>
      <c r="O9" s="1">
        <v>3</v>
      </c>
      <c r="P9" s="1">
        <v>3</v>
      </c>
      <c r="Q9" s="6">
        <f>SUM(M9:P9)</f>
        <v>12</v>
      </c>
      <c r="R9" s="8">
        <f>AVERAGE(M9:P9)</f>
        <v>3</v>
      </c>
      <c r="S9" s="10" t="str">
        <f t="shared" ref="S9:S35" si="1">IF(M9="","",VLOOKUP(R9,$J$98:$K$100,2,TRUE))</f>
        <v>ІІІ ур</v>
      </c>
      <c r="T9" s="1">
        <v>3</v>
      </c>
      <c r="U9" s="1">
        <v>3</v>
      </c>
      <c r="V9" s="1">
        <v>3</v>
      </c>
      <c r="W9" s="1">
        <v>3</v>
      </c>
      <c r="X9" s="1">
        <v>3</v>
      </c>
      <c r="Y9" s="1">
        <v>3</v>
      </c>
      <c r="Z9" s="6">
        <f>SUM(T9:Y9)</f>
        <v>18</v>
      </c>
      <c r="AA9" s="8">
        <f>AVERAGE(T9:Y9)</f>
        <v>3</v>
      </c>
      <c r="AB9" s="10" t="str">
        <f t="shared" ref="AB9:AB35" si="2">IF(T9="","",VLOOKUP(AA9,$J$98:$K$100,2,TRUE))</f>
        <v>ІІІ ур</v>
      </c>
      <c r="AC9" s="1">
        <v>3</v>
      </c>
      <c r="AD9" s="1">
        <v>3</v>
      </c>
      <c r="AE9" s="1">
        <v>3</v>
      </c>
      <c r="AF9" s="1">
        <v>3</v>
      </c>
      <c r="AG9" s="1">
        <v>3</v>
      </c>
      <c r="AH9" s="6">
        <f>SUM(AC9:AG9)</f>
        <v>15</v>
      </c>
      <c r="AI9" s="8">
        <f>AVERAGE(AC9:AG9)</f>
        <v>3</v>
      </c>
      <c r="AJ9" s="10" t="str">
        <f t="shared" ref="AJ9:AJ35" si="3">IF(AC9="","",VLOOKUP(AI9,$J$98:$K$100,2,TRUE))</f>
        <v>ІІІ ур</v>
      </c>
      <c r="AK9" s="7">
        <f>J9+Q9+Z9+AH9</f>
        <v>63</v>
      </c>
      <c r="AL9" s="9">
        <f>AK9/21</f>
        <v>3</v>
      </c>
      <c r="AM9" s="10" t="str">
        <f t="shared" ref="AM9:AM35" si="4">IF(AE9="","",VLOOKUP(AL9,$J$98:$K$100,2,TRUE))</f>
        <v>ІІІ ур</v>
      </c>
    </row>
    <row r="10" spans="1:40" ht="16.5" thickBot="1" x14ac:dyDescent="0.3">
      <c r="B10" s="1">
        <v>2</v>
      </c>
      <c r="C10" s="17" t="s">
        <v>88</v>
      </c>
      <c r="D10" s="1">
        <v>3</v>
      </c>
      <c r="E10" s="1">
        <v>3</v>
      </c>
      <c r="F10" s="1">
        <v>3</v>
      </c>
      <c r="G10" s="1">
        <v>3</v>
      </c>
      <c r="H10" s="1">
        <v>3</v>
      </c>
      <c r="I10" s="1">
        <v>3</v>
      </c>
      <c r="J10" s="6">
        <f t="shared" ref="J10:J35" si="5">SUM(D10:I10)</f>
        <v>18</v>
      </c>
      <c r="K10" s="8">
        <f t="shared" ref="K10:K35" si="6">AVERAGE(D10:I10)</f>
        <v>3</v>
      </c>
      <c r="L10" s="10" t="str">
        <f t="shared" si="0"/>
        <v>ІІІ ур</v>
      </c>
      <c r="M10" s="1">
        <v>3</v>
      </c>
      <c r="N10" s="1">
        <v>3</v>
      </c>
      <c r="O10" s="1">
        <v>3</v>
      </c>
      <c r="P10" s="1">
        <v>3</v>
      </c>
      <c r="Q10" s="6">
        <f t="shared" ref="Q10:Q35" si="7">SUM(M10:P10)</f>
        <v>12</v>
      </c>
      <c r="R10" s="8">
        <f t="shared" ref="R10:R35" si="8">AVERAGE(M10:P10)</f>
        <v>3</v>
      </c>
      <c r="S10" s="10" t="str">
        <f t="shared" si="1"/>
        <v>ІІІ ур</v>
      </c>
      <c r="T10" s="1">
        <v>3</v>
      </c>
      <c r="U10" s="1">
        <v>3</v>
      </c>
      <c r="V10" s="1">
        <v>3</v>
      </c>
      <c r="W10" s="1">
        <v>3</v>
      </c>
      <c r="X10" s="1">
        <v>3</v>
      </c>
      <c r="Y10" s="1">
        <v>3</v>
      </c>
      <c r="Z10" s="6">
        <f t="shared" ref="Z10:Z35" si="9">SUM(T10:Y10)</f>
        <v>18</v>
      </c>
      <c r="AA10" s="8">
        <f t="shared" ref="AA10:AA35" si="10">AVERAGE(T10:Y10)</f>
        <v>3</v>
      </c>
      <c r="AB10" s="10" t="str">
        <f t="shared" si="2"/>
        <v>ІІІ ур</v>
      </c>
      <c r="AC10" s="1">
        <v>3</v>
      </c>
      <c r="AD10" s="1">
        <v>3</v>
      </c>
      <c r="AE10" s="1">
        <v>3</v>
      </c>
      <c r="AF10" s="1">
        <v>3</v>
      </c>
      <c r="AG10" s="1">
        <v>3</v>
      </c>
      <c r="AH10" s="6">
        <f t="shared" ref="AH10:AH35" si="11">SUM(AC10:AG10)</f>
        <v>15</v>
      </c>
      <c r="AI10" s="8">
        <f t="shared" ref="AI10:AI35" si="12">AVERAGE(AC10:AG10)</f>
        <v>3</v>
      </c>
      <c r="AJ10" s="10" t="str">
        <f t="shared" si="3"/>
        <v>ІІІ ур</v>
      </c>
      <c r="AK10" s="7">
        <f t="shared" ref="AK10:AK35" si="13">J10+Q10+Z10+AH10</f>
        <v>63</v>
      </c>
      <c r="AL10" s="9">
        <f t="shared" ref="AL10:AL35" si="14">AK10/21</f>
        <v>3</v>
      </c>
      <c r="AM10" s="10" t="str">
        <f t="shared" si="4"/>
        <v>ІІІ ур</v>
      </c>
    </row>
    <row r="11" spans="1:40" ht="16.5" thickBot="1" x14ac:dyDescent="0.3">
      <c r="B11" s="1">
        <v>3</v>
      </c>
      <c r="C11" s="17" t="s">
        <v>89</v>
      </c>
      <c r="D11" s="1">
        <v>2</v>
      </c>
      <c r="E11" s="1">
        <v>2</v>
      </c>
      <c r="F11" s="1">
        <v>2</v>
      </c>
      <c r="G11" s="1">
        <v>2</v>
      </c>
      <c r="H11" s="1">
        <v>2</v>
      </c>
      <c r="I11" s="1">
        <v>2</v>
      </c>
      <c r="J11" s="6">
        <f t="shared" si="5"/>
        <v>12</v>
      </c>
      <c r="K11" s="8">
        <f t="shared" si="6"/>
        <v>2</v>
      </c>
      <c r="L11" s="10" t="str">
        <f t="shared" si="0"/>
        <v>ІІ ур</v>
      </c>
      <c r="M11" s="1">
        <v>2</v>
      </c>
      <c r="N11" s="1">
        <v>2</v>
      </c>
      <c r="O11" s="1">
        <v>2</v>
      </c>
      <c r="P11" s="1">
        <v>2</v>
      </c>
      <c r="Q11" s="6">
        <f t="shared" si="7"/>
        <v>8</v>
      </c>
      <c r="R11" s="8">
        <f t="shared" si="8"/>
        <v>2</v>
      </c>
      <c r="S11" s="10" t="str">
        <f t="shared" si="1"/>
        <v>ІІ ур</v>
      </c>
      <c r="T11" s="1">
        <v>2</v>
      </c>
      <c r="U11" s="1">
        <v>2</v>
      </c>
      <c r="V11" s="1">
        <v>2</v>
      </c>
      <c r="W11" s="1">
        <v>2</v>
      </c>
      <c r="X11" s="1">
        <v>2</v>
      </c>
      <c r="Y11" s="1">
        <v>2</v>
      </c>
      <c r="Z11" s="6">
        <f t="shared" si="9"/>
        <v>12</v>
      </c>
      <c r="AA11" s="8">
        <f t="shared" si="10"/>
        <v>2</v>
      </c>
      <c r="AB11" s="10" t="str">
        <f t="shared" si="2"/>
        <v>ІІ ур</v>
      </c>
      <c r="AC11" s="1">
        <v>2</v>
      </c>
      <c r="AD11" s="1">
        <v>2</v>
      </c>
      <c r="AE11" s="1">
        <v>2</v>
      </c>
      <c r="AF11" s="1">
        <v>2</v>
      </c>
      <c r="AG11" s="1">
        <v>2</v>
      </c>
      <c r="AH11" s="6">
        <f t="shared" si="11"/>
        <v>10</v>
      </c>
      <c r="AI11" s="8">
        <f t="shared" si="12"/>
        <v>2</v>
      </c>
      <c r="AJ11" s="10" t="str">
        <f t="shared" si="3"/>
        <v>ІІ ур</v>
      </c>
      <c r="AK11" s="7">
        <f t="shared" si="13"/>
        <v>42</v>
      </c>
      <c r="AL11" s="9">
        <f t="shared" si="14"/>
        <v>2</v>
      </c>
      <c r="AM11" s="10" t="str">
        <f t="shared" si="4"/>
        <v>ІІ ур</v>
      </c>
    </row>
    <row r="12" spans="1:40" ht="16.5" thickBot="1" x14ac:dyDescent="0.3">
      <c r="B12" s="1">
        <v>4</v>
      </c>
      <c r="C12" s="17" t="s">
        <v>90</v>
      </c>
      <c r="D12" s="1">
        <v>3</v>
      </c>
      <c r="E12" s="1">
        <v>3</v>
      </c>
      <c r="F12" s="1">
        <v>3</v>
      </c>
      <c r="G12" s="1">
        <v>3</v>
      </c>
      <c r="H12" s="1">
        <v>3</v>
      </c>
      <c r="I12" s="1">
        <v>3</v>
      </c>
      <c r="J12" s="6">
        <f t="shared" si="5"/>
        <v>18</v>
      </c>
      <c r="K12" s="8">
        <f t="shared" si="6"/>
        <v>3</v>
      </c>
      <c r="L12" s="10" t="str">
        <f t="shared" si="0"/>
        <v>ІІІ ур</v>
      </c>
      <c r="M12" s="1">
        <v>3</v>
      </c>
      <c r="N12" s="1">
        <v>3</v>
      </c>
      <c r="O12" s="1">
        <v>3</v>
      </c>
      <c r="P12" s="1">
        <v>3</v>
      </c>
      <c r="Q12" s="6">
        <f t="shared" si="7"/>
        <v>12</v>
      </c>
      <c r="R12" s="8">
        <f t="shared" si="8"/>
        <v>3</v>
      </c>
      <c r="S12" s="10" t="str">
        <f t="shared" si="1"/>
        <v>ІІІ ур</v>
      </c>
      <c r="T12" s="1">
        <v>3</v>
      </c>
      <c r="U12" s="1">
        <v>3</v>
      </c>
      <c r="V12" s="1">
        <v>3</v>
      </c>
      <c r="W12" s="1">
        <v>3</v>
      </c>
      <c r="X12" s="1">
        <v>3</v>
      </c>
      <c r="Y12" s="1">
        <v>3</v>
      </c>
      <c r="Z12" s="6">
        <f t="shared" si="9"/>
        <v>18</v>
      </c>
      <c r="AA12" s="8">
        <f t="shared" si="10"/>
        <v>3</v>
      </c>
      <c r="AB12" s="10" t="str">
        <f t="shared" si="2"/>
        <v>ІІІ ур</v>
      </c>
      <c r="AC12" s="1">
        <v>3</v>
      </c>
      <c r="AD12" s="1">
        <v>3</v>
      </c>
      <c r="AE12" s="1">
        <v>3</v>
      </c>
      <c r="AF12" s="1">
        <v>3</v>
      </c>
      <c r="AG12" s="1">
        <v>3</v>
      </c>
      <c r="AH12" s="6">
        <f t="shared" si="11"/>
        <v>15</v>
      </c>
      <c r="AI12" s="8">
        <f t="shared" si="12"/>
        <v>3</v>
      </c>
      <c r="AJ12" s="10" t="str">
        <f t="shared" si="3"/>
        <v>ІІІ ур</v>
      </c>
      <c r="AK12" s="7">
        <f t="shared" si="13"/>
        <v>63</v>
      </c>
      <c r="AL12" s="9">
        <f t="shared" si="14"/>
        <v>3</v>
      </c>
      <c r="AM12" s="10" t="str">
        <f t="shared" si="4"/>
        <v>ІІІ ур</v>
      </c>
    </row>
    <row r="13" spans="1:40" ht="16.5" thickBot="1" x14ac:dyDescent="0.3">
      <c r="B13" s="1">
        <v>5</v>
      </c>
      <c r="C13" s="17" t="s">
        <v>91</v>
      </c>
      <c r="D13" s="1">
        <v>3</v>
      </c>
      <c r="E13" s="1">
        <v>3</v>
      </c>
      <c r="F13" s="1">
        <v>3</v>
      </c>
      <c r="G13" s="1">
        <v>3</v>
      </c>
      <c r="H13" s="1">
        <v>3</v>
      </c>
      <c r="I13" s="1">
        <v>3</v>
      </c>
      <c r="J13" s="6">
        <f t="shared" si="5"/>
        <v>18</v>
      </c>
      <c r="K13" s="8">
        <f t="shared" si="6"/>
        <v>3</v>
      </c>
      <c r="L13" s="10" t="str">
        <f t="shared" si="0"/>
        <v>ІІІ ур</v>
      </c>
      <c r="M13" s="1">
        <v>3</v>
      </c>
      <c r="N13" s="1">
        <v>3</v>
      </c>
      <c r="O13" s="1">
        <v>3</v>
      </c>
      <c r="P13" s="1">
        <v>3</v>
      </c>
      <c r="Q13" s="6">
        <f t="shared" si="7"/>
        <v>12</v>
      </c>
      <c r="R13" s="8">
        <f t="shared" si="8"/>
        <v>3</v>
      </c>
      <c r="S13" s="10" t="str">
        <f t="shared" si="1"/>
        <v>ІІІ ур</v>
      </c>
      <c r="T13" s="1">
        <v>2</v>
      </c>
      <c r="U13" s="1">
        <v>3</v>
      </c>
      <c r="V13" s="1">
        <v>3</v>
      </c>
      <c r="W13" s="1">
        <v>3</v>
      </c>
      <c r="X13" s="1">
        <v>3</v>
      </c>
      <c r="Y13" s="1">
        <v>3</v>
      </c>
      <c r="Z13" s="6">
        <f t="shared" si="9"/>
        <v>17</v>
      </c>
      <c r="AA13" s="8">
        <f t="shared" si="10"/>
        <v>2.8333333333333335</v>
      </c>
      <c r="AB13" s="10" t="str">
        <f t="shared" si="2"/>
        <v>ІІІ ур</v>
      </c>
      <c r="AC13" s="1">
        <v>3</v>
      </c>
      <c r="AD13" s="1">
        <v>3</v>
      </c>
      <c r="AE13" s="1">
        <v>3</v>
      </c>
      <c r="AF13" s="1">
        <v>3</v>
      </c>
      <c r="AG13" s="1">
        <v>3</v>
      </c>
      <c r="AH13" s="6">
        <f t="shared" si="11"/>
        <v>15</v>
      </c>
      <c r="AI13" s="8">
        <f t="shared" si="12"/>
        <v>3</v>
      </c>
      <c r="AJ13" s="10" t="str">
        <f t="shared" si="3"/>
        <v>ІІІ ур</v>
      </c>
      <c r="AK13" s="7">
        <f t="shared" si="13"/>
        <v>62</v>
      </c>
      <c r="AL13" s="9">
        <f t="shared" si="14"/>
        <v>2.9523809523809526</v>
      </c>
      <c r="AM13" s="10" t="str">
        <f t="shared" si="4"/>
        <v>ІІІ ур</v>
      </c>
    </row>
    <row r="14" spans="1:40" ht="16.5" thickBot="1" x14ac:dyDescent="0.3">
      <c r="B14" s="1">
        <v>6</v>
      </c>
      <c r="C14" s="17" t="s">
        <v>92</v>
      </c>
      <c r="D14" s="1">
        <v>3</v>
      </c>
      <c r="E14" s="1">
        <v>3</v>
      </c>
      <c r="F14" s="1">
        <v>3</v>
      </c>
      <c r="G14" s="1">
        <v>3</v>
      </c>
      <c r="H14" s="1">
        <v>3</v>
      </c>
      <c r="I14" s="1">
        <v>3</v>
      </c>
      <c r="J14" s="6">
        <f t="shared" si="5"/>
        <v>18</v>
      </c>
      <c r="K14" s="8">
        <f t="shared" si="6"/>
        <v>3</v>
      </c>
      <c r="L14" s="10" t="str">
        <f t="shared" si="0"/>
        <v>ІІІ ур</v>
      </c>
      <c r="M14" s="1">
        <v>2</v>
      </c>
      <c r="N14" s="1">
        <v>2</v>
      </c>
      <c r="O14" s="1">
        <v>2</v>
      </c>
      <c r="P14" s="1">
        <v>2</v>
      </c>
      <c r="Q14" s="6">
        <f t="shared" si="7"/>
        <v>8</v>
      </c>
      <c r="R14" s="8">
        <f t="shared" si="8"/>
        <v>2</v>
      </c>
      <c r="S14" s="10" t="str">
        <f t="shared" si="1"/>
        <v>ІІ ур</v>
      </c>
      <c r="T14" s="1">
        <v>3</v>
      </c>
      <c r="U14" s="1">
        <v>3</v>
      </c>
      <c r="V14" s="1">
        <v>3</v>
      </c>
      <c r="W14" s="1">
        <v>3</v>
      </c>
      <c r="X14" s="1">
        <v>3</v>
      </c>
      <c r="Y14" s="1">
        <v>3</v>
      </c>
      <c r="Z14" s="6">
        <f t="shared" si="9"/>
        <v>18</v>
      </c>
      <c r="AA14" s="8">
        <f t="shared" si="10"/>
        <v>3</v>
      </c>
      <c r="AB14" s="10" t="str">
        <f t="shared" si="2"/>
        <v>ІІІ ур</v>
      </c>
      <c r="AC14" s="1">
        <v>2</v>
      </c>
      <c r="AD14" s="1">
        <v>2</v>
      </c>
      <c r="AE14" s="1">
        <v>2</v>
      </c>
      <c r="AF14" s="1">
        <v>2</v>
      </c>
      <c r="AG14" s="1">
        <v>2</v>
      </c>
      <c r="AH14" s="6">
        <f t="shared" si="11"/>
        <v>10</v>
      </c>
      <c r="AI14" s="8">
        <f t="shared" si="12"/>
        <v>2</v>
      </c>
      <c r="AJ14" s="10" t="str">
        <f t="shared" si="3"/>
        <v>ІІ ур</v>
      </c>
      <c r="AK14" s="7">
        <f t="shared" si="13"/>
        <v>54</v>
      </c>
      <c r="AL14" s="9">
        <f t="shared" si="14"/>
        <v>2.5714285714285716</v>
      </c>
      <c r="AM14" s="10" t="str">
        <f t="shared" si="4"/>
        <v>ІІ ур</v>
      </c>
    </row>
    <row r="15" spans="1:40" ht="16.5" thickBot="1" x14ac:dyDescent="0.3">
      <c r="B15" s="1">
        <v>7</v>
      </c>
      <c r="C15" s="17" t="s">
        <v>93</v>
      </c>
      <c r="D15" s="1">
        <v>3</v>
      </c>
      <c r="E15" s="1">
        <v>3</v>
      </c>
      <c r="F15" s="1">
        <v>3</v>
      </c>
      <c r="G15" s="1">
        <v>3</v>
      </c>
      <c r="H15" s="1">
        <v>3</v>
      </c>
      <c r="I15" s="1">
        <v>3</v>
      </c>
      <c r="J15" s="6">
        <f t="shared" si="5"/>
        <v>18</v>
      </c>
      <c r="K15" s="8">
        <f t="shared" si="6"/>
        <v>3</v>
      </c>
      <c r="L15" s="10" t="str">
        <f t="shared" si="0"/>
        <v>ІІІ ур</v>
      </c>
      <c r="M15" s="1">
        <v>3</v>
      </c>
      <c r="N15" s="1">
        <v>3</v>
      </c>
      <c r="O15" s="1">
        <v>3</v>
      </c>
      <c r="P15" s="1">
        <v>3</v>
      </c>
      <c r="Q15" s="6">
        <f t="shared" si="7"/>
        <v>12</v>
      </c>
      <c r="R15" s="8">
        <f t="shared" si="8"/>
        <v>3</v>
      </c>
      <c r="S15" s="10" t="str">
        <f t="shared" si="1"/>
        <v>ІІІ ур</v>
      </c>
      <c r="T15" s="1">
        <v>3</v>
      </c>
      <c r="U15" s="1">
        <v>3</v>
      </c>
      <c r="V15" s="1">
        <v>3</v>
      </c>
      <c r="W15" s="1">
        <v>3</v>
      </c>
      <c r="X15" s="1">
        <v>3</v>
      </c>
      <c r="Y15" s="1">
        <v>3</v>
      </c>
      <c r="Z15" s="6">
        <f t="shared" si="9"/>
        <v>18</v>
      </c>
      <c r="AA15" s="8">
        <f t="shared" si="10"/>
        <v>3</v>
      </c>
      <c r="AB15" s="10" t="str">
        <f t="shared" si="2"/>
        <v>ІІІ ур</v>
      </c>
      <c r="AC15" s="1">
        <v>3</v>
      </c>
      <c r="AD15" s="1">
        <v>3</v>
      </c>
      <c r="AE15" s="1">
        <v>3</v>
      </c>
      <c r="AF15" s="1">
        <v>3</v>
      </c>
      <c r="AG15" s="1">
        <v>3</v>
      </c>
      <c r="AH15" s="6">
        <f t="shared" si="11"/>
        <v>15</v>
      </c>
      <c r="AI15" s="8">
        <f t="shared" si="12"/>
        <v>3</v>
      </c>
      <c r="AJ15" s="10" t="str">
        <f t="shared" si="3"/>
        <v>ІІІ ур</v>
      </c>
      <c r="AK15" s="7">
        <f t="shared" si="13"/>
        <v>63</v>
      </c>
      <c r="AL15" s="9">
        <f t="shared" si="14"/>
        <v>3</v>
      </c>
      <c r="AM15" s="10" t="str">
        <f t="shared" si="4"/>
        <v>ІІІ ур</v>
      </c>
    </row>
    <row r="16" spans="1:40" ht="16.5" thickBot="1" x14ac:dyDescent="0.3">
      <c r="B16" s="1">
        <v>8</v>
      </c>
      <c r="C16" s="17" t="s">
        <v>94</v>
      </c>
      <c r="D16" s="1">
        <v>3</v>
      </c>
      <c r="E16" s="1">
        <v>3</v>
      </c>
      <c r="F16" s="1">
        <v>3</v>
      </c>
      <c r="G16" s="1">
        <v>3</v>
      </c>
      <c r="H16" s="1">
        <v>3</v>
      </c>
      <c r="I16" s="1">
        <v>3</v>
      </c>
      <c r="J16" s="6">
        <f t="shared" si="5"/>
        <v>18</v>
      </c>
      <c r="K16" s="8">
        <f t="shared" si="6"/>
        <v>3</v>
      </c>
      <c r="L16" s="10" t="str">
        <f t="shared" si="0"/>
        <v>ІІІ ур</v>
      </c>
      <c r="M16" s="1">
        <v>3</v>
      </c>
      <c r="N16" s="1">
        <v>3</v>
      </c>
      <c r="O16" s="1">
        <v>3</v>
      </c>
      <c r="P16" s="1">
        <v>3</v>
      </c>
      <c r="Q16" s="6">
        <f t="shared" si="7"/>
        <v>12</v>
      </c>
      <c r="R16" s="8">
        <f t="shared" si="8"/>
        <v>3</v>
      </c>
      <c r="S16" s="10" t="str">
        <f t="shared" si="1"/>
        <v>ІІІ ур</v>
      </c>
      <c r="T16" s="1">
        <v>3</v>
      </c>
      <c r="U16" s="1">
        <v>3</v>
      </c>
      <c r="V16" s="1">
        <v>3</v>
      </c>
      <c r="W16" s="1">
        <v>3</v>
      </c>
      <c r="X16" s="1">
        <v>3</v>
      </c>
      <c r="Y16" s="1">
        <v>3</v>
      </c>
      <c r="Z16" s="6">
        <f t="shared" si="9"/>
        <v>18</v>
      </c>
      <c r="AA16" s="8">
        <f t="shared" si="10"/>
        <v>3</v>
      </c>
      <c r="AB16" s="10" t="str">
        <f t="shared" si="2"/>
        <v>ІІІ ур</v>
      </c>
      <c r="AC16" s="1">
        <v>3</v>
      </c>
      <c r="AD16" s="1">
        <v>3</v>
      </c>
      <c r="AE16" s="1">
        <v>3</v>
      </c>
      <c r="AF16" s="1">
        <v>3</v>
      </c>
      <c r="AG16" s="1">
        <v>3</v>
      </c>
      <c r="AH16" s="6">
        <f t="shared" si="11"/>
        <v>15</v>
      </c>
      <c r="AI16" s="8">
        <f t="shared" si="12"/>
        <v>3</v>
      </c>
      <c r="AJ16" s="10" t="str">
        <f t="shared" si="3"/>
        <v>ІІІ ур</v>
      </c>
      <c r="AK16" s="7">
        <f t="shared" si="13"/>
        <v>63</v>
      </c>
      <c r="AL16" s="9">
        <f t="shared" si="14"/>
        <v>3</v>
      </c>
      <c r="AM16" s="10" t="str">
        <f t="shared" si="4"/>
        <v>ІІІ ур</v>
      </c>
    </row>
    <row r="17" spans="2:39" ht="16.5" thickBot="1" x14ac:dyDescent="0.3">
      <c r="B17" s="1">
        <v>9</v>
      </c>
      <c r="C17" s="17" t="s">
        <v>95</v>
      </c>
      <c r="D17" s="1">
        <v>3</v>
      </c>
      <c r="E17" s="1">
        <v>3</v>
      </c>
      <c r="F17" s="1">
        <v>3</v>
      </c>
      <c r="G17" s="1">
        <v>3</v>
      </c>
      <c r="H17" s="1">
        <v>3</v>
      </c>
      <c r="I17" s="1">
        <v>3</v>
      </c>
      <c r="J17" s="6">
        <f t="shared" si="5"/>
        <v>18</v>
      </c>
      <c r="K17" s="8">
        <f t="shared" si="6"/>
        <v>3</v>
      </c>
      <c r="L17" s="10" t="str">
        <f t="shared" si="0"/>
        <v>ІІІ ур</v>
      </c>
      <c r="M17" s="1">
        <v>3</v>
      </c>
      <c r="N17" s="1">
        <v>3</v>
      </c>
      <c r="O17" s="1">
        <v>3</v>
      </c>
      <c r="P17" s="1">
        <v>3</v>
      </c>
      <c r="Q17" s="6">
        <f t="shared" si="7"/>
        <v>12</v>
      </c>
      <c r="R17" s="8">
        <f t="shared" si="8"/>
        <v>3</v>
      </c>
      <c r="S17" s="10" t="str">
        <f t="shared" si="1"/>
        <v>ІІІ ур</v>
      </c>
      <c r="T17" s="1">
        <v>3</v>
      </c>
      <c r="U17" s="1">
        <v>3</v>
      </c>
      <c r="V17" s="1">
        <v>3</v>
      </c>
      <c r="W17" s="1">
        <v>3</v>
      </c>
      <c r="X17" s="1">
        <v>2</v>
      </c>
      <c r="Y17" s="1">
        <v>3</v>
      </c>
      <c r="Z17" s="6">
        <f t="shared" si="9"/>
        <v>17</v>
      </c>
      <c r="AA17" s="8">
        <f t="shared" si="10"/>
        <v>2.8333333333333335</v>
      </c>
      <c r="AB17" s="10" t="str">
        <f t="shared" si="2"/>
        <v>ІІІ ур</v>
      </c>
      <c r="AC17" s="1">
        <v>3</v>
      </c>
      <c r="AD17" s="1">
        <v>3</v>
      </c>
      <c r="AE17" s="1">
        <v>3</v>
      </c>
      <c r="AF17" s="1">
        <v>3</v>
      </c>
      <c r="AG17" s="1">
        <v>3</v>
      </c>
      <c r="AH17" s="6">
        <f t="shared" si="11"/>
        <v>15</v>
      </c>
      <c r="AI17" s="8">
        <f t="shared" si="12"/>
        <v>3</v>
      </c>
      <c r="AJ17" s="10" t="str">
        <f t="shared" si="3"/>
        <v>ІІІ ур</v>
      </c>
      <c r="AK17" s="7">
        <f t="shared" si="13"/>
        <v>62</v>
      </c>
      <c r="AL17" s="9">
        <f t="shared" si="14"/>
        <v>2.9523809523809526</v>
      </c>
      <c r="AM17" s="10" t="str">
        <f t="shared" si="4"/>
        <v>ІІІ ур</v>
      </c>
    </row>
    <row r="18" spans="2:39" ht="16.5" thickBot="1" x14ac:dyDescent="0.3">
      <c r="B18" s="1">
        <v>10</v>
      </c>
      <c r="C18" s="17" t="s">
        <v>96</v>
      </c>
      <c r="D18" s="1">
        <v>2</v>
      </c>
      <c r="E18" s="1">
        <v>2</v>
      </c>
      <c r="F18" s="1">
        <v>2</v>
      </c>
      <c r="G18" s="1">
        <v>2</v>
      </c>
      <c r="H18" s="1">
        <v>2</v>
      </c>
      <c r="I18" s="1">
        <v>2</v>
      </c>
      <c r="J18" s="6">
        <f t="shared" si="5"/>
        <v>12</v>
      </c>
      <c r="K18" s="8">
        <f t="shared" si="6"/>
        <v>2</v>
      </c>
      <c r="L18" s="10" t="str">
        <f t="shared" si="0"/>
        <v>ІІ ур</v>
      </c>
      <c r="M18" s="1">
        <v>3</v>
      </c>
      <c r="N18" s="1">
        <v>3</v>
      </c>
      <c r="O18" s="1">
        <v>3</v>
      </c>
      <c r="P18" s="1">
        <v>3</v>
      </c>
      <c r="Q18" s="6">
        <f t="shared" si="7"/>
        <v>12</v>
      </c>
      <c r="R18" s="8">
        <f t="shared" si="8"/>
        <v>3</v>
      </c>
      <c r="S18" s="10" t="str">
        <f t="shared" si="1"/>
        <v>ІІІ ур</v>
      </c>
      <c r="T18" s="1">
        <v>3</v>
      </c>
      <c r="U18" s="1">
        <v>3</v>
      </c>
      <c r="V18" s="1">
        <v>3</v>
      </c>
      <c r="W18" s="1">
        <v>3</v>
      </c>
      <c r="X18" s="1">
        <v>3</v>
      </c>
      <c r="Y18" s="1">
        <v>3</v>
      </c>
      <c r="Z18" s="6">
        <f t="shared" si="9"/>
        <v>18</v>
      </c>
      <c r="AA18" s="8">
        <f t="shared" si="10"/>
        <v>3</v>
      </c>
      <c r="AB18" s="10" t="str">
        <f t="shared" si="2"/>
        <v>ІІІ ур</v>
      </c>
      <c r="AC18" s="1">
        <v>3</v>
      </c>
      <c r="AD18" s="1">
        <v>3</v>
      </c>
      <c r="AE18" s="1">
        <v>3</v>
      </c>
      <c r="AF18" s="1">
        <v>3</v>
      </c>
      <c r="AG18" s="1">
        <v>3</v>
      </c>
      <c r="AH18" s="6">
        <f t="shared" si="11"/>
        <v>15</v>
      </c>
      <c r="AI18" s="8">
        <f t="shared" si="12"/>
        <v>3</v>
      </c>
      <c r="AJ18" s="10" t="str">
        <f t="shared" si="3"/>
        <v>ІІІ ур</v>
      </c>
      <c r="AK18" s="7">
        <f t="shared" si="13"/>
        <v>57</v>
      </c>
      <c r="AL18" s="9">
        <f t="shared" si="14"/>
        <v>2.7142857142857144</v>
      </c>
      <c r="AM18" s="10" t="str">
        <f t="shared" si="4"/>
        <v>ІІІ ур</v>
      </c>
    </row>
    <row r="19" spans="2:39" ht="16.5" thickBot="1" x14ac:dyDescent="0.3">
      <c r="B19" s="1">
        <v>11</v>
      </c>
      <c r="C19" s="17" t="s">
        <v>97</v>
      </c>
      <c r="D19" s="1">
        <v>3</v>
      </c>
      <c r="E19" s="1">
        <v>3</v>
      </c>
      <c r="F19" s="1">
        <v>3</v>
      </c>
      <c r="G19" s="1">
        <v>3</v>
      </c>
      <c r="H19" s="1">
        <v>3</v>
      </c>
      <c r="I19" s="1">
        <v>3</v>
      </c>
      <c r="J19" s="6">
        <f t="shared" si="5"/>
        <v>18</v>
      </c>
      <c r="K19" s="8">
        <f t="shared" si="6"/>
        <v>3</v>
      </c>
      <c r="L19" s="10" t="str">
        <f t="shared" si="0"/>
        <v>ІІІ ур</v>
      </c>
      <c r="M19" s="1">
        <v>3</v>
      </c>
      <c r="N19" s="1">
        <v>3</v>
      </c>
      <c r="O19" s="1">
        <v>3</v>
      </c>
      <c r="P19" s="1">
        <v>3</v>
      </c>
      <c r="Q19" s="6">
        <f t="shared" si="7"/>
        <v>12</v>
      </c>
      <c r="R19" s="8">
        <f t="shared" si="8"/>
        <v>3</v>
      </c>
      <c r="S19" s="10" t="str">
        <f t="shared" si="1"/>
        <v>ІІІ ур</v>
      </c>
      <c r="T19" s="1">
        <v>3</v>
      </c>
      <c r="U19" s="1">
        <v>3</v>
      </c>
      <c r="V19" s="1">
        <v>3</v>
      </c>
      <c r="W19" s="1">
        <v>3</v>
      </c>
      <c r="X19" s="1">
        <v>3</v>
      </c>
      <c r="Y19" s="1">
        <v>3</v>
      </c>
      <c r="Z19" s="6">
        <f t="shared" si="9"/>
        <v>18</v>
      </c>
      <c r="AA19" s="8">
        <f t="shared" si="10"/>
        <v>3</v>
      </c>
      <c r="AB19" s="10" t="str">
        <f t="shared" si="2"/>
        <v>ІІІ ур</v>
      </c>
      <c r="AC19" s="1">
        <v>3</v>
      </c>
      <c r="AD19" s="1">
        <v>3</v>
      </c>
      <c r="AE19" s="1">
        <v>3</v>
      </c>
      <c r="AF19" s="1">
        <v>3</v>
      </c>
      <c r="AG19" s="1">
        <v>3</v>
      </c>
      <c r="AH19" s="6">
        <f t="shared" si="11"/>
        <v>15</v>
      </c>
      <c r="AI19" s="8">
        <f t="shared" si="12"/>
        <v>3</v>
      </c>
      <c r="AJ19" s="10" t="str">
        <f t="shared" si="3"/>
        <v>ІІІ ур</v>
      </c>
      <c r="AK19" s="7">
        <f t="shared" si="13"/>
        <v>63</v>
      </c>
      <c r="AL19" s="9">
        <f t="shared" si="14"/>
        <v>3</v>
      </c>
      <c r="AM19" s="10" t="str">
        <f t="shared" si="4"/>
        <v>ІІІ ур</v>
      </c>
    </row>
    <row r="20" spans="2:39" ht="16.5" thickBot="1" x14ac:dyDescent="0.3">
      <c r="B20" s="1">
        <v>12</v>
      </c>
      <c r="C20" s="17" t="s">
        <v>98</v>
      </c>
      <c r="D20" s="1">
        <v>3</v>
      </c>
      <c r="E20" s="1">
        <v>3</v>
      </c>
      <c r="F20" s="1">
        <v>3</v>
      </c>
      <c r="G20" s="1">
        <v>3</v>
      </c>
      <c r="H20" s="1">
        <v>3</v>
      </c>
      <c r="I20" s="1">
        <v>3</v>
      </c>
      <c r="J20" s="6">
        <f t="shared" si="5"/>
        <v>18</v>
      </c>
      <c r="K20" s="8">
        <f t="shared" si="6"/>
        <v>3</v>
      </c>
      <c r="L20" s="10" t="str">
        <f t="shared" si="0"/>
        <v>ІІІ ур</v>
      </c>
      <c r="M20" s="1">
        <v>2</v>
      </c>
      <c r="N20" s="1">
        <v>2</v>
      </c>
      <c r="O20" s="1">
        <v>2</v>
      </c>
      <c r="P20" s="1">
        <v>2</v>
      </c>
      <c r="Q20" s="6">
        <f t="shared" si="7"/>
        <v>8</v>
      </c>
      <c r="R20" s="8">
        <f t="shared" si="8"/>
        <v>2</v>
      </c>
      <c r="S20" s="10" t="str">
        <f t="shared" si="1"/>
        <v>ІІ ур</v>
      </c>
      <c r="T20" s="1">
        <v>3</v>
      </c>
      <c r="U20" s="1">
        <v>3</v>
      </c>
      <c r="V20" s="1">
        <v>3</v>
      </c>
      <c r="W20" s="1">
        <v>3</v>
      </c>
      <c r="X20" s="1">
        <v>3</v>
      </c>
      <c r="Y20" s="1">
        <v>3</v>
      </c>
      <c r="Z20" s="6">
        <f t="shared" si="9"/>
        <v>18</v>
      </c>
      <c r="AA20" s="8">
        <f t="shared" si="10"/>
        <v>3</v>
      </c>
      <c r="AB20" s="10" t="str">
        <f t="shared" si="2"/>
        <v>ІІІ ур</v>
      </c>
      <c r="AC20" s="1">
        <v>3</v>
      </c>
      <c r="AD20" s="1">
        <v>3</v>
      </c>
      <c r="AE20" s="1">
        <v>3</v>
      </c>
      <c r="AF20" s="1">
        <v>3</v>
      </c>
      <c r="AG20" s="1">
        <v>3</v>
      </c>
      <c r="AH20" s="6">
        <f t="shared" si="11"/>
        <v>15</v>
      </c>
      <c r="AI20" s="8">
        <f t="shared" si="12"/>
        <v>3</v>
      </c>
      <c r="AJ20" s="10" t="str">
        <f t="shared" si="3"/>
        <v>ІІІ ур</v>
      </c>
      <c r="AK20" s="7">
        <f t="shared" si="13"/>
        <v>59</v>
      </c>
      <c r="AL20" s="9">
        <f t="shared" si="14"/>
        <v>2.8095238095238093</v>
      </c>
      <c r="AM20" s="10" t="str">
        <f t="shared" si="4"/>
        <v>ІІІ ур</v>
      </c>
    </row>
    <row r="21" spans="2:39" ht="16.5" thickBot="1" x14ac:dyDescent="0.3">
      <c r="B21" s="1">
        <v>13</v>
      </c>
      <c r="C21" s="17" t="s">
        <v>99</v>
      </c>
      <c r="D21" s="1">
        <v>3</v>
      </c>
      <c r="E21" s="1">
        <v>3</v>
      </c>
      <c r="F21" s="1">
        <v>3</v>
      </c>
      <c r="G21" s="1">
        <v>3</v>
      </c>
      <c r="H21" s="1">
        <v>3</v>
      </c>
      <c r="I21" s="1">
        <v>3</v>
      </c>
      <c r="J21" s="6">
        <f t="shared" si="5"/>
        <v>18</v>
      </c>
      <c r="K21" s="8">
        <f t="shared" si="6"/>
        <v>3</v>
      </c>
      <c r="L21" s="10" t="str">
        <f t="shared" si="0"/>
        <v>ІІІ ур</v>
      </c>
      <c r="M21" s="1">
        <v>3</v>
      </c>
      <c r="N21" s="1">
        <v>3</v>
      </c>
      <c r="O21" s="1">
        <v>3</v>
      </c>
      <c r="P21" s="1">
        <v>3</v>
      </c>
      <c r="Q21" s="6">
        <f t="shared" si="7"/>
        <v>12</v>
      </c>
      <c r="R21" s="8">
        <f t="shared" si="8"/>
        <v>3</v>
      </c>
      <c r="S21" s="10" t="str">
        <f t="shared" si="1"/>
        <v>ІІІ ур</v>
      </c>
      <c r="T21" s="1">
        <v>3</v>
      </c>
      <c r="U21" s="1">
        <v>3</v>
      </c>
      <c r="V21" s="1">
        <v>3</v>
      </c>
      <c r="W21" s="1">
        <v>3</v>
      </c>
      <c r="X21" s="1">
        <v>3</v>
      </c>
      <c r="Y21" s="1">
        <v>3</v>
      </c>
      <c r="Z21" s="6">
        <f t="shared" si="9"/>
        <v>18</v>
      </c>
      <c r="AA21" s="8">
        <f t="shared" si="10"/>
        <v>3</v>
      </c>
      <c r="AB21" s="10" t="str">
        <f t="shared" si="2"/>
        <v>ІІІ ур</v>
      </c>
      <c r="AC21" s="1">
        <v>3</v>
      </c>
      <c r="AD21" s="1">
        <v>3</v>
      </c>
      <c r="AE21" s="1">
        <v>3</v>
      </c>
      <c r="AF21" s="1">
        <v>3</v>
      </c>
      <c r="AG21" s="1">
        <v>3</v>
      </c>
      <c r="AH21" s="6">
        <f t="shared" si="11"/>
        <v>15</v>
      </c>
      <c r="AI21" s="8">
        <f t="shared" si="12"/>
        <v>3</v>
      </c>
      <c r="AJ21" s="10" t="str">
        <f t="shared" si="3"/>
        <v>ІІІ ур</v>
      </c>
      <c r="AK21" s="7">
        <f t="shared" si="13"/>
        <v>63</v>
      </c>
      <c r="AL21" s="9">
        <f t="shared" si="14"/>
        <v>3</v>
      </c>
      <c r="AM21" s="10" t="str">
        <f t="shared" si="4"/>
        <v>ІІІ ур</v>
      </c>
    </row>
    <row r="22" spans="2:39" ht="16.5" thickBot="1" x14ac:dyDescent="0.3">
      <c r="B22" s="1">
        <v>14</v>
      </c>
      <c r="C22" s="17" t="s">
        <v>100</v>
      </c>
      <c r="D22" s="1">
        <v>2</v>
      </c>
      <c r="E22" s="1">
        <v>2</v>
      </c>
      <c r="F22" s="1">
        <v>2</v>
      </c>
      <c r="G22" s="1">
        <v>2</v>
      </c>
      <c r="H22" s="1">
        <v>2</v>
      </c>
      <c r="I22" s="1">
        <v>2</v>
      </c>
      <c r="J22" s="6">
        <f t="shared" si="5"/>
        <v>12</v>
      </c>
      <c r="K22" s="8">
        <f t="shared" si="6"/>
        <v>2</v>
      </c>
      <c r="L22" s="10" t="str">
        <f t="shared" si="0"/>
        <v>ІІ ур</v>
      </c>
      <c r="M22" s="1">
        <v>2</v>
      </c>
      <c r="N22" s="1">
        <v>2</v>
      </c>
      <c r="O22" s="1">
        <v>2</v>
      </c>
      <c r="P22" s="1">
        <v>2</v>
      </c>
      <c r="Q22" s="6">
        <f t="shared" si="7"/>
        <v>8</v>
      </c>
      <c r="R22" s="8">
        <f t="shared" si="8"/>
        <v>2</v>
      </c>
      <c r="S22" s="10" t="str">
        <f t="shared" si="1"/>
        <v>ІІ ур</v>
      </c>
      <c r="T22" s="1">
        <v>2</v>
      </c>
      <c r="U22" s="1">
        <v>2</v>
      </c>
      <c r="V22" s="1">
        <v>2</v>
      </c>
      <c r="W22" s="1">
        <v>2</v>
      </c>
      <c r="X22" s="1">
        <v>2</v>
      </c>
      <c r="Y22" s="1">
        <v>2</v>
      </c>
      <c r="Z22" s="6">
        <f t="shared" si="9"/>
        <v>12</v>
      </c>
      <c r="AA22" s="8">
        <f t="shared" si="10"/>
        <v>2</v>
      </c>
      <c r="AB22" s="10" t="str">
        <f t="shared" si="2"/>
        <v>ІІ ур</v>
      </c>
      <c r="AC22" s="1">
        <v>2</v>
      </c>
      <c r="AD22" s="1">
        <v>2</v>
      </c>
      <c r="AE22" s="1">
        <v>2</v>
      </c>
      <c r="AF22" s="1">
        <v>2</v>
      </c>
      <c r="AG22" s="1">
        <v>2</v>
      </c>
      <c r="AH22" s="6">
        <f t="shared" si="11"/>
        <v>10</v>
      </c>
      <c r="AI22" s="8">
        <f t="shared" si="12"/>
        <v>2</v>
      </c>
      <c r="AJ22" s="10" t="str">
        <f t="shared" si="3"/>
        <v>ІІ ур</v>
      </c>
      <c r="AK22" s="7">
        <f t="shared" si="13"/>
        <v>42</v>
      </c>
      <c r="AL22" s="9">
        <f t="shared" si="14"/>
        <v>2</v>
      </c>
      <c r="AM22" s="10" t="str">
        <f t="shared" si="4"/>
        <v>ІІ ур</v>
      </c>
    </row>
    <row r="23" spans="2:39" ht="16.5" thickBot="1" x14ac:dyDescent="0.3">
      <c r="B23" s="1">
        <v>15</v>
      </c>
      <c r="C23" s="17" t="s">
        <v>101</v>
      </c>
      <c r="D23" s="1">
        <v>3</v>
      </c>
      <c r="E23" s="1">
        <v>3</v>
      </c>
      <c r="F23" s="1">
        <v>3</v>
      </c>
      <c r="G23" s="1">
        <v>3</v>
      </c>
      <c r="H23" s="1">
        <v>3</v>
      </c>
      <c r="I23" s="1">
        <v>3</v>
      </c>
      <c r="J23" s="6">
        <f t="shared" si="5"/>
        <v>18</v>
      </c>
      <c r="K23" s="8">
        <f t="shared" si="6"/>
        <v>3</v>
      </c>
      <c r="L23" s="10" t="str">
        <f t="shared" si="0"/>
        <v>ІІІ ур</v>
      </c>
      <c r="M23" s="1">
        <v>3</v>
      </c>
      <c r="N23" s="1">
        <v>3</v>
      </c>
      <c r="O23" s="1">
        <v>3</v>
      </c>
      <c r="P23" s="1">
        <v>3</v>
      </c>
      <c r="Q23" s="6">
        <f t="shared" si="7"/>
        <v>12</v>
      </c>
      <c r="R23" s="8">
        <f t="shared" si="8"/>
        <v>3</v>
      </c>
      <c r="S23" s="10" t="str">
        <f t="shared" si="1"/>
        <v>ІІІ ур</v>
      </c>
      <c r="T23" s="1">
        <v>3</v>
      </c>
      <c r="U23" s="1">
        <v>3</v>
      </c>
      <c r="V23" s="1">
        <v>3</v>
      </c>
      <c r="W23" s="1">
        <v>3</v>
      </c>
      <c r="X23" s="1">
        <v>3</v>
      </c>
      <c r="Y23" s="1">
        <v>3</v>
      </c>
      <c r="Z23" s="6">
        <f t="shared" si="9"/>
        <v>18</v>
      </c>
      <c r="AA23" s="8">
        <f t="shared" si="10"/>
        <v>3</v>
      </c>
      <c r="AB23" s="10" t="str">
        <f t="shared" si="2"/>
        <v>ІІІ ур</v>
      </c>
      <c r="AC23" s="1">
        <v>3</v>
      </c>
      <c r="AD23" s="1">
        <v>3</v>
      </c>
      <c r="AE23" s="1">
        <v>3</v>
      </c>
      <c r="AF23" s="1">
        <v>3</v>
      </c>
      <c r="AG23" s="1">
        <v>3</v>
      </c>
      <c r="AH23" s="6">
        <f t="shared" si="11"/>
        <v>15</v>
      </c>
      <c r="AI23" s="8">
        <f t="shared" si="12"/>
        <v>3</v>
      </c>
      <c r="AJ23" s="10" t="str">
        <f t="shared" si="3"/>
        <v>ІІІ ур</v>
      </c>
      <c r="AK23" s="7">
        <f t="shared" si="13"/>
        <v>63</v>
      </c>
      <c r="AL23" s="9">
        <f t="shared" si="14"/>
        <v>3</v>
      </c>
      <c r="AM23" s="10" t="str">
        <f t="shared" si="4"/>
        <v>ІІІ ур</v>
      </c>
    </row>
    <row r="24" spans="2:39" ht="16.5" thickBot="1" x14ac:dyDescent="0.3">
      <c r="B24" s="1">
        <v>16</v>
      </c>
      <c r="C24" s="17" t="s">
        <v>102</v>
      </c>
      <c r="D24" s="1">
        <v>2</v>
      </c>
      <c r="E24" s="1">
        <v>2</v>
      </c>
      <c r="F24" s="1">
        <v>2</v>
      </c>
      <c r="G24" s="1">
        <v>2</v>
      </c>
      <c r="H24" s="1">
        <v>2</v>
      </c>
      <c r="I24" s="1">
        <v>2</v>
      </c>
      <c r="J24" s="6">
        <f t="shared" si="5"/>
        <v>12</v>
      </c>
      <c r="K24" s="8">
        <f t="shared" si="6"/>
        <v>2</v>
      </c>
      <c r="L24" s="10" t="str">
        <f t="shared" si="0"/>
        <v>ІІ ур</v>
      </c>
      <c r="M24" s="1">
        <v>2</v>
      </c>
      <c r="N24" s="1">
        <v>2</v>
      </c>
      <c r="O24" s="1">
        <v>2</v>
      </c>
      <c r="P24" s="1">
        <v>2</v>
      </c>
      <c r="Q24" s="6">
        <f t="shared" si="7"/>
        <v>8</v>
      </c>
      <c r="R24" s="8">
        <f t="shared" si="8"/>
        <v>2</v>
      </c>
      <c r="S24" s="10" t="str">
        <f t="shared" si="1"/>
        <v>ІІ ур</v>
      </c>
      <c r="T24" s="1">
        <v>2</v>
      </c>
      <c r="U24" s="1">
        <v>2</v>
      </c>
      <c r="V24" s="1">
        <v>2</v>
      </c>
      <c r="W24" s="1">
        <v>2</v>
      </c>
      <c r="X24" s="1">
        <v>2</v>
      </c>
      <c r="Y24" s="1">
        <v>2</v>
      </c>
      <c r="Z24" s="6">
        <f t="shared" si="9"/>
        <v>12</v>
      </c>
      <c r="AA24" s="8">
        <f t="shared" si="10"/>
        <v>2</v>
      </c>
      <c r="AB24" s="10" t="str">
        <f t="shared" si="2"/>
        <v>ІІ ур</v>
      </c>
      <c r="AC24" s="1">
        <v>2</v>
      </c>
      <c r="AD24" s="1">
        <v>2</v>
      </c>
      <c r="AE24" s="1">
        <v>2</v>
      </c>
      <c r="AF24" s="1">
        <v>2</v>
      </c>
      <c r="AG24" s="1">
        <v>2</v>
      </c>
      <c r="AH24" s="6">
        <f t="shared" si="11"/>
        <v>10</v>
      </c>
      <c r="AI24" s="8">
        <f t="shared" si="12"/>
        <v>2</v>
      </c>
      <c r="AJ24" s="10" t="str">
        <f t="shared" si="3"/>
        <v>ІІ ур</v>
      </c>
      <c r="AK24" s="7">
        <f t="shared" si="13"/>
        <v>42</v>
      </c>
      <c r="AL24" s="9">
        <f t="shared" si="14"/>
        <v>2</v>
      </c>
      <c r="AM24" s="10" t="str">
        <f t="shared" si="4"/>
        <v>ІІ ур</v>
      </c>
    </row>
    <row r="25" spans="2:39" ht="16.5" thickBot="1" x14ac:dyDescent="0.3">
      <c r="B25" s="1">
        <v>17</v>
      </c>
      <c r="C25" s="17" t="s">
        <v>103</v>
      </c>
      <c r="D25" s="1">
        <v>3</v>
      </c>
      <c r="E25" s="1">
        <v>3</v>
      </c>
      <c r="F25" s="1">
        <v>3</v>
      </c>
      <c r="G25" s="1">
        <v>3</v>
      </c>
      <c r="H25" s="1">
        <v>3</v>
      </c>
      <c r="I25" s="1">
        <v>3</v>
      </c>
      <c r="J25" s="6">
        <f t="shared" si="5"/>
        <v>18</v>
      </c>
      <c r="K25" s="8">
        <f t="shared" si="6"/>
        <v>3</v>
      </c>
      <c r="L25" s="10" t="str">
        <f t="shared" si="0"/>
        <v>ІІІ ур</v>
      </c>
      <c r="M25" s="1">
        <v>3</v>
      </c>
      <c r="N25" s="1">
        <v>3</v>
      </c>
      <c r="O25" s="1">
        <v>3</v>
      </c>
      <c r="P25" s="1">
        <v>3</v>
      </c>
      <c r="Q25" s="6">
        <f t="shared" si="7"/>
        <v>12</v>
      </c>
      <c r="R25" s="8">
        <f t="shared" si="8"/>
        <v>3</v>
      </c>
      <c r="S25" s="10" t="str">
        <f t="shared" si="1"/>
        <v>ІІІ ур</v>
      </c>
      <c r="T25" s="1">
        <v>3</v>
      </c>
      <c r="U25" s="1">
        <v>3</v>
      </c>
      <c r="V25" s="1">
        <v>3</v>
      </c>
      <c r="W25" s="1">
        <v>3</v>
      </c>
      <c r="X25" s="1">
        <v>3</v>
      </c>
      <c r="Y25" s="1">
        <v>3</v>
      </c>
      <c r="Z25" s="6">
        <f t="shared" si="9"/>
        <v>18</v>
      </c>
      <c r="AA25" s="8">
        <f t="shared" si="10"/>
        <v>3</v>
      </c>
      <c r="AB25" s="10" t="str">
        <f t="shared" si="2"/>
        <v>ІІІ ур</v>
      </c>
      <c r="AC25" s="1">
        <v>3</v>
      </c>
      <c r="AD25" s="1">
        <v>3</v>
      </c>
      <c r="AE25" s="1">
        <v>3</v>
      </c>
      <c r="AF25" s="1">
        <v>3</v>
      </c>
      <c r="AG25" s="1">
        <v>3</v>
      </c>
      <c r="AH25" s="6">
        <f t="shared" si="11"/>
        <v>15</v>
      </c>
      <c r="AI25" s="8">
        <f t="shared" si="12"/>
        <v>3</v>
      </c>
      <c r="AJ25" s="10" t="str">
        <f t="shared" si="3"/>
        <v>ІІІ ур</v>
      </c>
      <c r="AK25" s="7">
        <f t="shared" si="13"/>
        <v>63</v>
      </c>
      <c r="AL25" s="9">
        <f t="shared" si="14"/>
        <v>3</v>
      </c>
      <c r="AM25" s="10" t="str">
        <f t="shared" si="4"/>
        <v>ІІІ ур</v>
      </c>
    </row>
    <row r="26" spans="2:39" ht="16.5" thickBot="1" x14ac:dyDescent="0.3">
      <c r="B26" s="1">
        <v>18</v>
      </c>
      <c r="C26" s="17" t="s">
        <v>104</v>
      </c>
      <c r="D26" s="1">
        <v>3</v>
      </c>
      <c r="E26" s="1">
        <v>3</v>
      </c>
      <c r="F26" s="1">
        <v>3</v>
      </c>
      <c r="G26" s="1">
        <v>3</v>
      </c>
      <c r="H26" s="1">
        <v>3</v>
      </c>
      <c r="I26" s="1">
        <v>3</v>
      </c>
      <c r="J26" s="6">
        <f t="shared" si="5"/>
        <v>18</v>
      </c>
      <c r="K26" s="8">
        <f t="shared" si="6"/>
        <v>3</v>
      </c>
      <c r="L26" s="10" t="str">
        <f t="shared" si="0"/>
        <v>ІІІ ур</v>
      </c>
      <c r="M26" s="1">
        <v>3</v>
      </c>
      <c r="N26" s="1">
        <v>3</v>
      </c>
      <c r="O26" s="1">
        <v>3</v>
      </c>
      <c r="P26" s="1">
        <v>3</v>
      </c>
      <c r="Q26" s="6">
        <f t="shared" si="7"/>
        <v>12</v>
      </c>
      <c r="R26" s="8">
        <f t="shared" si="8"/>
        <v>3</v>
      </c>
      <c r="S26" s="10" t="str">
        <f t="shared" si="1"/>
        <v>ІІІ ур</v>
      </c>
      <c r="T26" s="1">
        <v>3</v>
      </c>
      <c r="U26" s="1">
        <v>3</v>
      </c>
      <c r="V26" s="1">
        <v>3</v>
      </c>
      <c r="W26" s="1">
        <v>3</v>
      </c>
      <c r="X26" s="1">
        <v>3</v>
      </c>
      <c r="Y26" s="1">
        <v>3</v>
      </c>
      <c r="Z26" s="6">
        <f t="shared" si="9"/>
        <v>18</v>
      </c>
      <c r="AA26" s="8">
        <f t="shared" si="10"/>
        <v>3</v>
      </c>
      <c r="AB26" s="10" t="str">
        <f t="shared" si="2"/>
        <v>ІІІ ур</v>
      </c>
      <c r="AC26" s="1">
        <v>3</v>
      </c>
      <c r="AD26" s="1">
        <v>3</v>
      </c>
      <c r="AE26" s="1">
        <v>3</v>
      </c>
      <c r="AF26" s="1">
        <v>3</v>
      </c>
      <c r="AG26" s="1">
        <v>3</v>
      </c>
      <c r="AH26" s="6">
        <f t="shared" si="11"/>
        <v>15</v>
      </c>
      <c r="AI26" s="8">
        <f t="shared" si="12"/>
        <v>3</v>
      </c>
      <c r="AJ26" s="10" t="str">
        <f t="shared" si="3"/>
        <v>ІІІ ур</v>
      </c>
      <c r="AK26" s="7">
        <f t="shared" si="13"/>
        <v>63</v>
      </c>
      <c r="AL26" s="9">
        <f t="shared" si="14"/>
        <v>3</v>
      </c>
      <c r="AM26" s="10" t="str">
        <f t="shared" si="4"/>
        <v>ІІІ ур</v>
      </c>
    </row>
    <row r="27" spans="2:39" ht="16.5" thickBot="1" x14ac:dyDescent="0.3">
      <c r="B27" s="1">
        <v>19</v>
      </c>
      <c r="C27" s="17" t="s">
        <v>105</v>
      </c>
      <c r="D27" s="1">
        <v>3</v>
      </c>
      <c r="E27" s="1">
        <v>3</v>
      </c>
      <c r="F27" s="1">
        <v>3</v>
      </c>
      <c r="G27" s="1">
        <v>3</v>
      </c>
      <c r="H27" s="1">
        <v>3</v>
      </c>
      <c r="I27" s="1">
        <v>3</v>
      </c>
      <c r="J27" s="6">
        <f t="shared" si="5"/>
        <v>18</v>
      </c>
      <c r="K27" s="8">
        <f t="shared" si="6"/>
        <v>3</v>
      </c>
      <c r="L27" s="10" t="str">
        <f t="shared" si="0"/>
        <v>ІІІ ур</v>
      </c>
      <c r="M27" s="1">
        <v>3</v>
      </c>
      <c r="N27" s="1">
        <v>3</v>
      </c>
      <c r="O27" s="1">
        <v>3</v>
      </c>
      <c r="P27" s="1">
        <v>3</v>
      </c>
      <c r="Q27" s="6">
        <f t="shared" si="7"/>
        <v>12</v>
      </c>
      <c r="R27" s="8">
        <f t="shared" si="8"/>
        <v>3</v>
      </c>
      <c r="S27" s="10" t="str">
        <f t="shared" si="1"/>
        <v>ІІІ ур</v>
      </c>
      <c r="T27" s="1">
        <v>3</v>
      </c>
      <c r="U27" s="1">
        <v>3</v>
      </c>
      <c r="V27" s="1">
        <v>3</v>
      </c>
      <c r="W27" s="1">
        <v>3</v>
      </c>
      <c r="X27" s="1">
        <v>3</v>
      </c>
      <c r="Y27" s="1">
        <v>3</v>
      </c>
      <c r="Z27" s="6">
        <f t="shared" si="9"/>
        <v>18</v>
      </c>
      <c r="AA27" s="8">
        <f t="shared" si="10"/>
        <v>3</v>
      </c>
      <c r="AB27" s="10" t="str">
        <f t="shared" si="2"/>
        <v>ІІІ ур</v>
      </c>
      <c r="AC27" s="1">
        <v>3</v>
      </c>
      <c r="AD27" s="1">
        <v>3</v>
      </c>
      <c r="AE27" s="1">
        <v>3</v>
      </c>
      <c r="AF27" s="1">
        <v>3</v>
      </c>
      <c r="AG27" s="1">
        <v>3</v>
      </c>
      <c r="AH27" s="6">
        <f t="shared" si="11"/>
        <v>15</v>
      </c>
      <c r="AI27" s="8">
        <f t="shared" si="12"/>
        <v>3</v>
      </c>
      <c r="AJ27" s="10" t="str">
        <f t="shared" si="3"/>
        <v>ІІІ ур</v>
      </c>
      <c r="AK27" s="7">
        <f t="shared" si="13"/>
        <v>63</v>
      </c>
      <c r="AL27" s="9">
        <f t="shared" si="14"/>
        <v>3</v>
      </c>
      <c r="AM27" s="10" t="str">
        <f t="shared" si="4"/>
        <v>ІІІ ур</v>
      </c>
    </row>
    <row r="28" spans="2:39" ht="16.5" thickBot="1" x14ac:dyDescent="0.3">
      <c r="B28" s="1">
        <v>20</v>
      </c>
      <c r="C28" s="17" t="s">
        <v>106</v>
      </c>
      <c r="D28" s="1">
        <v>2</v>
      </c>
      <c r="E28" s="1">
        <v>2</v>
      </c>
      <c r="F28" s="1">
        <v>2</v>
      </c>
      <c r="G28" s="1">
        <v>2</v>
      </c>
      <c r="H28" s="1">
        <v>2</v>
      </c>
      <c r="I28" s="1">
        <v>2</v>
      </c>
      <c r="J28" s="6">
        <f t="shared" si="5"/>
        <v>12</v>
      </c>
      <c r="K28" s="8">
        <f t="shared" si="6"/>
        <v>2</v>
      </c>
      <c r="L28" s="10" t="str">
        <f t="shared" si="0"/>
        <v>ІІ ур</v>
      </c>
      <c r="M28" s="1">
        <v>3</v>
      </c>
      <c r="N28" s="1">
        <v>3</v>
      </c>
      <c r="O28" s="1">
        <v>3</v>
      </c>
      <c r="P28" s="1">
        <v>3</v>
      </c>
      <c r="Q28" s="6">
        <f t="shared" si="7"/>
        <v>12</v>
      </c>
      <c r="R28" s="8">
        <f t="shared" si="8"/>
        <v>3</v>
      </c>
      <c r="S28" s="10" t="str">
        <f t="shared" si="1"/>
        <v>ІІІ ур</v>
      </c>
      <c r="T28" s="1">
        <v>3</v>
      </c>
      <c r="U28" s="1">
        <v>3</v>
      </c>
      <c r="V28" s="1">
        <v>3</v>
      </c>
      <c r="W28" s="1">
        <v>3</v>
      </c>
      <c r="X28" s="1">
        <v>3</v>
      </c>
      <c r="Y28" s="1">
        <v>3</v>
      </c>
      <c r="Z28" s="6">
        <f t="shared" si="9"/>
        <v>18</v>
      </c>
      <c r="AA28" s="8">
        <f t="shared" si="10"/>
        <v>3</v>
      </c>
      <c r="AB28" s="10" t="str">
        <f t="shared" si="2"/>
        <v>ІІІ ур</v>
      </c>
      <c r="AC28" s="1">
        <v>3</v>
      </c>
      <c r="AD28" s="1">
        <v>3</v>
      </c>
      <c r="AE28" s="1">
        <v>3</v>
      </c>
      <c r="AF28" s="1">
        <v>3</v>
      </c>
      <c r="AG28" s="1">
        <v>3</v>
      </c>
      <c r="AH28" s="6">
        <f t="shared" si="11"/>
        <v>15</v>
      </c>
      <c r="AI28" s="8">
        <f t="shared" si="12"/>
        <v>3</v>
      </c>
      <c r="AJ28" s="10" t="str">
        <f t="shared" si="3"/>
        <v>ІІІ ур</v>
      </c>
      <c r="AK28" s="7">
        <f t="shared" si="13"/>
        <v>57</v>
      </c>
      <c r="AL28" s="9">
        <f t="shared" si="14"/>
        <v>2.7142857142857144</v>
      </c>
      <c r="AM28" s="10" t="str">
        <f t="shared" si="4"/>
        <v>ІІІ ур</v>
      </c>
    </row>
    <row r="29" spans="2:39" ht="16.5" thickBot="1" x14ac:dyDescent="0.3">
      <c r="B29" s="1">
        <v>21</v>
      </c>
      <c r="C29" s="17" t="s">
        <v>107</v>
      </c>
      <c r="D29" s="1">
        <v>3</v>
      </c>
      <c r="E29" s="1">
        <v>3</v>
      </c>
      <c r="F29" s="1">
        <v>3</v>
      </c>
      <c r="G29" s="1">
        <v>3</v>
      </c>
      <c r="H29" s="1">
        <v>3</v>
      </c>
      <c r="I29" s="1">
        <v>3</v>
      </c>
      <c r="J29" s="6">
        <f t="shared" si="5"/>
        <v>18</v>
      </c>
      <c r="K29" s="8">
        <f t="shared" si="6"/>
        <v>3</v>
      </c>
      <c r="L29" s="10" t="str">
        <f t="shared" si="0"/>
        <v>ІІІ ур</v>
      </c>
      <c r="M29" s="1">
        <v>3</v>
      </c>
      <c r="N29" s="1">
        <v>3</v>
      </c>
      <c r="O29" s="1">
        <v>3</v>
      </c>
      <c r="P29" s="1">
        <v>3</v>
      </c>
      <c r="Q29" s="6">
        <f t="shared" si="7"/>
        <v>12</v>
      </c>
      <c r="R29" s="8">
        <f t="shared" si="8"/>
        <v>3</v>
      </c>
      <c r="S29" s="10" t="str">
        <f t="shared" si="1"/>
        <v>ІІІ ур</v>
      </c>
      <c r="T29" s="1">
        <v>3</v>
      </c>
      <c r="U29" s="1">
        <v>3</v>
      </c>
      <c r="V29" s="1">
        <v>3</v>
      </c>
      <c r="W29" s="1">
        <v>3</v>
      </c>
      <c r="X29" s="1">
        <v>3</v>
      </c>
      <c r="Y29" s="1">
        <v>3</v>
      </c>
      <c r="Z29" s="6">
        <f t="shared" si="9"/>
        <v>18</v>
      </c>
      <c r="AA29" s="8">
        <f t="shared" si="10"/>
        <v>3</v>
      </c>
      <c r="AB29" s="10" t="str">
        <f t="shared" si="2"/>
        <v>ІІІ ур</v>
      </c>
      <c r="AC29" s="1">
        <v>3</v>
      </c>
      <c r="AD29" s="1">
        <v>3</v>
      </c>
      <c r="AE29" s="1">
        <v>3</v>
      </c>
      <c r="AF29" s="1">
        <v>3</v>
      </c>
      <c r="AG29" s="1">
        <v>3</v>
      </c>
      <c r="AH29" s="6">
        <f t="shared" si="11"/>
        <v>15</v>
      </c>
      <c r="AI29" s="8">
        <f t="shared" si="12"/>
        <v>3</v>
      </c>
      <c r="AJ29" s="10" t="str">
        <f t="shared" si="3"/>
        <v>ІІІ ур</v>
      </c>
      <c r="AK29" s="7">
        <f t="shared" si="13"/>
        <v>63</v>
      </c>
      <c r="AL29" s="9">
        <f t="shared" si="14"/>
        <v>3</v>
      </c>
      <c r="AM29" s="10" t="str">
        <f t="shared" si="4"/>
        <v>ІІІ ур</v>
      </c>
    </row>
    <row r="30" spans="2:39" ht="16.5" thickBot="1" x14ac:dyDescent="0.3">
      <c r="B30" s="1">
        <v>22</v>
      </c>
      <c r="C30" s="17" t="s">
        <v>108</v>
      </c>
      <c r="D30" s="1">
        <v>3</v>
      </c>
      <c r="E30" s="1">
        <v>3</v>
      </c>
      <c r="F30" s="1">
        <v>3</v>
      </c>
      <c r="G30" s="1">
        <v>3</v>
      </c>
      <c r="H30" s="1">
        <v>3</v>
      </c>
      <c r="I30" s="1">
        <v>3</v>
      </c>
      <c r="J30" s="6">
        <f t="shared" si="5"/>
        <v>18</v>
      </c>
      <c r="K30" s="8">
        <f t="shared" si="6"/>
        <v>3</v>
      </c>
      <c r="L30" s="10" t="str">
        <f t="shared" si="0"/>
        <v>ІІІ ур</v>
      </c>
      <c r="M30" s="1">
        <v>3</v>
      </c>
      <c r="N30" s="1">
        <v>2</v>
      </c>
      <c r="O30" s="1">
        <v>2</v>
      </c>
      <c r="P30" s="1">
        <v>2</v>
      </c>
      <c r="Q30" s="6">
        <f t="shared" si="7"/>
        <v>9</v>
      </c>
      <c r="R30" s="8">
        <f t="shared" si="8"/>
        <v>2.25</v>
      </c>
      <c r="S30" s="10" t="str">
        <f t="shared" si="1"/>
        <v>ІІ ур</v>
      </c>
      <c r="T30" s="1">
        <v>3</v>
      </c>
      <c r="U30" s="1">
        <v>3</v>
      </c>
      <c r="V30" s="1">
        <v>3</v>
      </c>
      <c r="W30" s="1">
        <v>3</v>
      </c>
      <c r="X30" s="1">
        <v>3</v>
      </c>
      <c r="Y30" s="1">
        <v>3</v>
      </c>
      <c r="Z30" s="6">
        <f t="shared" si="9"/>
        <v>18</v>
      </c>
      <c r="AA30" s="8">
        <f t="shared" si="10"/>
        <v>3</v>
      </c>
      <c r="AB30" s="10" t="str">
        <f t="shared" si="2"/>
        <v>ІІІ ур</v>
      </c>
      <c r="AC30" s="1">
        <v>3</v>
      </c>
      <c r="AD30" s="1">
        <v>3</v>
      </c>
      <c r="AE30" s="1">
        <v>3</v>
      </c>
      <c r="AF30" s="1">
        <v>3</v>
      </c>
      <c r="AG30" s="1">
        <v>3</v>
      </c>
      <c r="AH30" s="6">
        <f t="shared" si="11"/>
        <v>15</v>
      </c>
      <c r="AI30" s="8">
        <f t="shared" si="12"/>
        <v>3</v>
      </c>
      <c r="AJ30" s="10" t="str">
        <f t="shared" si="3"/>
        <v>ІІІ ур</v>
      </c>
      <c r="AK30" s="7">
        <f t="shared" si="13"/>
        <v>60</v>
      </c>
      <c r="AL30" s="9">
        <f t="shared" si="14"/>
        <v>2.8571428571428572</v>
      </c>
      <c r="AM30" s="10" t="str">
        <f t="shared" si="4"/>
        <v>ІІІ ур</v>
      </c>
    </row>
    <row r="31" spans="2:39" ht="16.5" thickBot="1" x14ac:dyDescent="0.3">
      <c r="B31" s="1">
        <v>23</v>
      </c>
      <c r="C31" s="17" t="s">
        <v>109</v>
      </c>
      <c r="D31" s="1">
        <v>3</v>
      </c>
      <c r="E31" s="1">
        <v>3</v>
      </c>
      <c r="F31" s="1">
        <v>3</v>
      </c>
      <c r="G31" s="1">
        <v>3</v>
      </c>
      <c r="H31" s="1">
        <v>3</v>
      </c>
      <c r="I31" s="1">
        <v>3</v>
      </c>
      <c r="J31" s="6">
        <f t="shared" si="5"/>
        <v>18</v>
      </c>
      <c r="K31" s="8">
        <f t="shared" si="6"/>
        <v>3</v>
      </c>
      <c r="L31" s="10" t="str">
        <f t="shared" si="0"/>
        <v>ІІІ ур</v>
      </c>
      <c r="M31" s="1">
        <v>3</v>
      </c>
      <c r="N31" s="1">
        <v>3</v>
      </c>
      <c r="O31" s="1">
        <v>3</v>
      </c>
      <c r="P31" s="1">
        <v>3</v>
      </c>
      <c r="Q31" s="6">
        <f t="shared" si="7"/>
        <v>12</v>
      </c>
      <c r="R31" s="8">
        <f t="shared" si="8"/>
        <v>3</v>
      </c>
      <c r="S31" s="10" t="str">
        <f t="shared" si="1"/>
        <v>ІІІ ур</v>
      </c>
      <c r="T31" s="1">
        <v>3</v>
      </c>
      <c r="U31" s="1">
        <v>3</v>
      </c>
      <c r="V31" s="1">
        <v>3</v>
      </c>
      <c r="W31" s="1">
        <v>3</v>
      </c>
      <c r="X31" s="1">
        <v>3</v>
      </c>
      <c r="Y31" s="1">
        <v>3</v>
      </c>
      <c r="Z31" s="6">
        <f t="shared" si="9"/>
        <v>18</v>
      </c>
      <c r="AA31" s="8">
        <f t="shared" si="10"/>
        <v>3</v>
      </c>
      <c r="AB31" s="10" t="str">
        <f t="shared" si="2"/>
        <v>ІІІ ур</v>
      </c>
      <c r="AC31" s="1">
        <v>3</v>
      </c>
      <c r="AD31" s="1">
        <v>3</v>
      </c>
      <c r="AE31" s="1">
        <v>3</v>
      </c>
      <c r="AF31" s="1">
        <v>3</v>
      </c>
      <c r="AG31" s="1">
        <v>3</v>
      </c>
      <c r="AH31" s="6">
        <f t="shared" si="11"/>
        <v>15</v>
      </c>
      <c r="AI31" s="8">
        <f t="shared" si="12"/>
        <v>3</v>
      </c>
      <c r="AJ31" s="10" t="str">
        <f t="shared" si="3"/>
        <v>ІІІ ур</v>
      </c>
      <c r="AK31" s="7">
        <f t="shared" si="13"/>
        <v>63</v>
      </c>
      <c r="AL31" s="9">
        <f t="shared" si="14"/>
        <v>3</v>
      </c>
      <c r="AM31" s="10" t="str">
        <f t="shared" si="4"/>
        <v>ІІІ ур</v>
      </c>
    </row>
    <row r="32" spans="2:39" ht="16.5" thickBot="1" x14ac:dyDescent="0.3">
      <c r="B32" s="1">
        <v>24</v>
      </c>
      <c r="C32" s="17" t="s">
        <v>110</v>
      </c>
      <c r="D32" s="1">
        <v>3</v>
      </c>
      <c r="E32" s="1">
        <v>3</v>
      </c>
      <c r="F32" s="1">
        <v>3</v>
      </c>
      <c r="G32" s="1">
        <v>3</v>
      </c>
      <c r="H32" s="1">
        <v>3</v>
      </c>
      <c r="I32" s="1">
        <v>3</v>
      </c>
      <c r="J32" s="6">
        <f t="shared" si="5"/>
        <v>18</v>
      </c>
      <c r="K32" s="8">
        <f t="shared" si="6"/>
        <v>3</v>
      </c>
      <c r="L32" s="10" t="str">
        <f t="shared" si="0"/>
        <v>ІІІ ур</v>
      </c>
      <c r="M32" s="1">
        <v>3</v>
      </c>
      <c r="N32" s="1">
        <v>3</v>
      </c>
      <c r="O32" s="1">
        <v>3</v>
      </c>
      <c r="P32" s="1">
        <v>3</v>
      </c>
      <c r="Q32" s="6">
        <f t="shared" si="7"/>
        <v>12</v>
      </c>
      <c r="R32" s="8">
        <f t="shared" si="8"/>
        <v>3</v>
      </c>
      <c r="S32" s="10" t="str">
        <f t="shared" si="1"/>
        <v>ІІІ ур</v>
      </c>
      <c r="T32" s="1">
        <v>3</v>
      </c>
      <c r="U32" s="1">
        <v>2</v>
      </c>
      <c r="V32" s="1">
        <v>3</v>
      </c>
      <c r="W32" s="1">
        <v>3</v>
      </c>
      <c r="X32" s="1">
        <v>3</v>
      </c>
      <c r="Y32" s="1">
        <v>3</v>
      </c>
      <c r="Z32" s="6">
        <f t="shared" si="9"/>
        <v>17</v>
      </c>
      <c r="AA32" s="8">
        <f t="shared" si="10"/>
        <v>2.8333333333333335</v>
      </c>
      <c r="AB32" s="10" t="str">
        <f t="shared" si="2"/>
        <v>ІІІ ур</v>
      </c>
      <c r="AC32" s="1">
        <v>3</v>
      </c>
      <c r="AD32" s="1">
        <v>3</v>
      </c>
      <c r="AE32" s="1">
        <v>3</v>
      </c>
      <c r="AF32" s="1">
        <v>3</v>
      </c>
      <c r="AG32" s="1">
        <v>3</v>
      </c>
      <c r="AH32" s="6">
        <f t="shared" si="11"/>
        <v>15</v>
      </c>
      <c r="AI32" s="8">
        <f t="shared" si="12"/>
        <v>3</v>
      </c>
      <c r="AJ32" s="10" t="str">
        <f t="shared" si="3"/>
        <v>ІІІ ур</v>
      </c>
      <c r="AK32" s="7">
        <f t="shared" si="13"/>
        <v>62</v>
      </c>
      <c r="AL32" s="9">
        <f t="shared" si="14"/>
        <v>2.9523809523809526</v>
      </c>
      <c r="AM32" s="10" t="str">
        <f t="shared" si="4"/>
        <v>ІІІ ур</v>
      </c>
    </row>
    <row r="33" spans="2:39" ht="16.5" thickBot="1" x14ac:dyDescent="0.3">
      <c r="B33" s="1">
        <v>25</v>
      </c>
      <c r="C33" s="17" t="s">
        <v>111</v>
      </c>
      <c r="D33" s="1">
        <v>3</v>
      </c>
      <c r="E33" s="1">
        <v>3</v>
      </c>
      <c r="F33" s="1">
        <v>3</v>
      </c>
      <c r="G33" s="1">
        <v>3</v>
      </c>
      <c r="H33" s="1">
        <v>3</v>
      </c>
      <c r="I33" s="1">
        <v>3</v>
      </c>
      <c r="J33" s="6">
        <f t="shared" si="5"/>
        <v>18</v>
      </c>
      <c r="K33" s="8">
        <f t="shared" si="6"/>
        <v>3</v>
      </c>
      <c r="L33" s="10" t="str">
        <f t="shared" si="0"/>
        <v>ІІІ ур</v>
      </c>
      <c r="M33" s="1">
        <v>2</v>
      </c>
      <c r="N33" s="1">
        <v>3</v>
      </c>
      <c r="O33" s="1">
        <v>3</v>
      </c>
      <c r="P33" s="1">
        <v>3</v>
      </c>
      <c r="Q33" s="6">
        <f t="shared" si="7"/>
        <v>11</v>
      </c>
      <c r="R33" s="8">
        <f t="shared" si="8"/>
        <v>2.75</v>
      </c>
      <c r="S33" s="10" t="str">
        <f t="shared" si="1"/>
        <v>ІІІ ур</v>
      </c>
      <c r="T33" s="1">
        <v>3</v>
      </c>
      <c r="U33" s="1">
        <v>3</v>
      </c>
      <c r="V33" s="1">
        <v>3</v>
      </c>
      <c r="W33" s="1">
        <v>3</v>
      </c>
      <c r="X33" s="1">
        <v>3</v>
      </c>
      <c r="Y33" s="1">
        <v>3</v>
      </c>
      <c r="Z33" s="6">
        <f t="shared" si="9"/>
        <v>18</v>
      </c>
      <c r="AA33" s="8">
        <f t="shared" si="10"/>
        <v>3</v>
      </c>
      <c r="AB33" s="10" t="str">
        <f t="shared" si="2"/>
        <v>ІІІ ур</v>
      </c>
      <c r="AC33" s="1">
        <v>3</v>
      </c>
      <c r="AD33" s="1">
        <v>3</v>
      </c>
      <c r="AE33" s="1">
        <v>3</v>
      </c>
      <c r="AF33" s="1">
        <v>3</v>
      </c>
      <c r="AG33" s="1">
        <v>3</v>
      </c>
      <c r="AH33" s="6">
        <f t="shared" si="11"/>
        <v>15</v>
      </c>
      <c r="AI33" s="8">
        <f t="shared" si="12"/>
        <v>3</v>
      </c>
      <c r="AJ33" s="10" t="str">
        <f t="shared" si="3"/>
        <v>ІІІ ур</v>
      </c>
      <c r="AK33" s="7">
        <f t="shared" si="13"/>
        <v>62</v>
      </c>
      <c r="AL33" s="9">
        <f t="shared" si="14"/>
        <v>2.9523809523809526</v>
      </c>
      <c r="AM33" s="10" t="str">
        <f t="shared" si="4"/>
        <v>ІІІ ур</v>
      </c>
    </row>
    <row r="34" spans="2:39" ht="16.5" thickBot="1" x14ac:dyDescent="0.3">
      <c r="B34" s="1">
        <v>26</v>
      </c>
      <c r="C34" s="18" t="s">
        <v>116</v>
      </c>
      <c r="D34" s="1">
        <v>3</v>
      </c>
      <c r="E34" s="1">
        <v>3</v>
      </c>
      <c r="F34" s="1">
        <v>3</v>
      </c>
      <c r="G34" s="1">
        <v>3</v>
      </c>
      <c r="H34" s="1">
        <v>3</v>
      </c>
      <c r="I34" s="1">
        <v>3</v>
      </c>
      <c r="J34" s="6">
        <f t="shared" si="5"/>
        <v>18</v>
      </c>
      <c r="K34" s="8">
        <f t="shared" si="6"/>
        <v>3</v>
      </c>
      <c r="L34" s="10" t="str">
        <f t="shared" si="0"/>
        <v>ІІІ ур</v>
      </c>
      <c r="M34" s="1">
        <v>3</v>
      </c>
      <c r="N34" s="1">
        <v>2</v>
      </c>
      <c r="O34" s="1">
        <v>3</v>
      </c>
      <c r="P34" s="1">
        <v>3</v>
      </c>
      <c r="Q34" s="6">
        <f t="shared" si="7"/>
        <v>11</v>
      </c>
      <c r="R34" s="8">
        <f t="shared" si="8"/>
        <v>2.75</v>
      </c>
      <c r="S34" s="10" t="str">
        <f t="shared" si="1"/>
        <v>ІІІ ур</v>
      </c>
      <c r="T34" s="1">
        <v>3</v>
      </c>
      <c r="U34" s="1">
        <v>3</v>
      </c>
      <c r="V34" s="1">
        <v>3</v>
      </c>
      <c r="W34" s="1">
        <v>3</v>
      </c>
      <c r="X34" s="1">
        <v>3</v>
      </c>
      <c r="Y34" s="1">
        <v>3</v>
      </c>
      <c r="Z34" s="6">
        <f t="shared" si="9"/>
        <v>18</v>
      </c>
      <c r="AA34" s="8">
        <f t="shared" si="10"/>
        <v>3</v>
      </c>
      <c r="AB34" s="10" t="str">
        <f t="shared" si="2"/>
        <v>ІІІ ур</v>
      </c>
      <c r="AC34" s="1">
        <v>3</v>
      </c>
      <c r="AD34" s="1">
        <v>3</v>
      </c>
      <c r="AE34" s="1">
        <v>3</v>
      </c>
      <c r="AF34" s="1">
        <v>3</v>
      </c>
      <c r="AG34" s="1">
        <v>3</v>
      </c>
      <c r="AH34" s="6">
        <f t="shared" si="11"/>
        <v>15</v>
      </c>
      <c r="AI34" s="8">
        <f t="shared" si="12"/>
        <v>3</v>
      </c>
      <c r="AJ34" s="10" t="str">
        <f t="shared" si="3"/>
        <v>ІІІ ур</v>
      </c>
      <c r="AK34" s="7">
        <f t="shared" si="13"/>
        <v>62</v>
      </c>
      <c r="AL34" s="9">
        <f t="shared" si="14"/>
        <v>2.9523809523809526</v>
      </c>
      <c r="AM34" s="10" t="str">
        <f t="shared" si="4"/>
        <v>ІІІ ур</v>
      </c>
    </row>
    <row r="35" spans="2:39" ht="15.75" x14ac:dyDescent="0.25">
      <c r="B35" s="19">
        <v>27</v>
      </c>
      <c r="C35" s="20" t="s">
        <v>113</v>
      </c>
      <c r="D35" s="21">
        <v>3</v>
      </c>
      <c r="E35" s="22">
        <v>3</v>
      </c>
      <c r="F35" s="22">
        <v>3</v>
      </c>
      <c r="G35" s="22">
        <v>3</v>
      </c>
      <c r="H35" s="22">
        <v>3</v>
      </c>
      <c r="I35" s="22">
        <v>3</v>
      </c>
      <c r="J35" s="23">
        <f t="shared" si="5"/>
        <v>18</v>
      </c>
      <c r="K35" s="8">
        <f t="shared" si="6"/>
        <v>3</v>
      </c>
      <c r="L35" s="10" t="str">
        <f t="shared" si="0"/>
        <v>ІІІ ур</v>
      </c>
      <c r="M35" s="21">
        <v>3</v>
      </c>
      <c r="N35" s="22">
        <v>3</v>
      </c>
      <c r="O35" s="22">
        <v>3</v>
      </c>
      <c r="P35" s="22">
        <v>3</v>
      </c>
      <c r="Q35" s="23">
        <f t="shared" si="7"/>
        <v>12</v>
      </c>
      <c r="R35" s="8">
        <f t="shared" si="8"/>
        <v>3</v>
      </c>
      <c r="S35" s="10" t="str">
        <f t="shared" si="1"/>
        <v>ІІІ ур</v>
      </c>
      <c r="T35" s="21">
        <v>3</v>
      </c>
      <c r="U35" s="22">
        <v>3</v>
      </c>
      <c r="V35" s="22">
        <v>3</v>
      </c>
      <c r="W35" s="22">
        <v>3</v>
      </c>
      <c r="X35" s="22">
        <v>3</v>
      </c>
      <c r="Y35" s="22">
        <v>3</v>
      </c>
      <c r="Z35" s="23">
        <f t="shared" si="9"/>
        <v>18</v>
      </c>
      <c r="AA35" s="8">
        <f t="shared" si="10"/>
        <v>3</v>
      </c>
      <c r="AB35" s="10" t="str">
        <f t="shared" si="2"/>
        <v>ІІІ ур</v>
      </c>
      <c r="AC35" s="21">
        <v>3</v>
      </c>
      <c r="AD35" s="22">
        <v>3</v>
      </c>
      <c r="AE35" s="22">
        <v>3</v>
      </c>
      <c r="AF35" s="22">
        <v>3</v>
      </c>
      <c r="AG35" s="22">
        <v>3</v>
      </c>
      <c r="AH35" s="23">
        <f t="shared" si="11"/>
        <v>15</v>
      </c>
      <c r="AI35" s="8">
        <f t="shared" si="12"/>
        <v>3</v>
      </c>
      <c r="AJ35" s="10" t="str">
        <f t="shared" si="3"/>
        <v>ІІІ ур</v>
      </c>
      <c r="AK35" s="7">
        <f t="shared" si="13"/>
        <v>63</v>
      </c>
      <c r="AL35" s="9">
        <f t="shared" si="14"/>
        <v>3</v>
      </c>
      <c r="AM35" s="10" t="str">
        <f t="shared" si="4"/>
        <v>ІІІ ур</v>
      </c>
    </row>
    <row r="36" spans="2:39" ht="15.75" x14ac:dyDescent="0.25">
      <c r="B36" s="19"/>
      <c r="C36" s="20"/>
      <c r="D36" s="21"/>
      <c r="E36" s="22"/>
      <c r="F36" s="22"/>
      <c r="G36" s="22"/>
      <c r="H36" s="22"/>
      <c r="I36" s="22"/>
      <c r="J36" s="23"/>
      <c r="K36" s="8"/>
      <c r="L36" s="10"/>
      <c r="M36" s="21"/>
      <c r="N36" s="22"/>
      <c r="O36" s="22"/>
      <c r="P36" s="22"/>
      <c r="Q36" s="23"/>
      <c r="R36" s="8"/>
      <c r="S36" s="10"/>
      <c r="T36" s="21"/>
      <c r="U36" s="22"/>
      <c r="V36" s="22"/>
      <c r="W36" s="22"/>
      <c r="X36" s="22"/>
      <c r="Y36" s="22"/>
      <c r="Z36" s="23"/>
      <c r="AA36" s="8"/>
      <c r="AB36" s="10"/>
      <c r="AC36" s="21"/>
      <c r="AD36" s="22"/>
      <c r="AE36" s="22"/>
      <c r="AF36" s="22"/>
      <c r="AG36" s="22"/>
      <c r="AH36" s="23"/>
      <c r="AI36" s="8"/>
      <c r="AJ36" s="10"/>
      <c r="AK36" s="7"/>
      <c r="AL36" s="9"/>
      <c r="AM36" s="10"/>
    </row>
    <row r="37" spans="2:39" x14ac:dyDescent="0.25">
      <c r="B37" s="46"/>
      <c r="C37" s="46"/>
      <c r="D37" s="42"/>
      <c r="E37" s="43"/>
      <c r="F37" s="43"/>
      <c r="G37" s="43"/>
      <c r="H37" s="43"/>
      <c r="I37" s="43"/>
      <c r="J37" s="44"/>
      <c r="K37" s="1" t="s">
        <v>23</v>
      </c>
      <c r="L37" s="12" t="s">
        <v>2</v>
      </c>
      <c r="M37" s="42"/>
      <c r="N37" s="43"/>
      <c r="O37" s="43"/>
      <c r="P37" s="43"/>
      <c r="Q37" s="44"/>
      <c r="R37" s="1" t="s">
        <v>23</v>
      </c>
      <c r="S37" s="12" t="s">
        <v>2</v>
      </c>
      <c r="T37" s="42"/>
      <c r="U37" s="43"/>
      <c r="V37" s="43"/>
      <c r="W37" s="43"/>
      <c r="X37" s="43"/>
      <c r="Y37" s="43"/>
      <c r="Z37" s="44"/>
      <c r="AA37" s="1" t="s">
        <v>23</v>
      </c>
      <c r="AB37" s="12" t="s">
        <v>2</v>
      </c>
      <c r="AC37" s="42"/>
      <c r="AD37" s="43"/>
      <c r="AE37" s="43"/>
      <c r="AF37" s="43"/>
      <c r="AG37" s="43"/>
      <c r="AH37" s="44"/>
      <c r="AI37" s="1" t="s">
        <v>23</v>
      </c>
      <c r="AJ37" s="12" t="s">
        <v>2</v>
      </c>
      <c r="AK37" s="2"/>
      <c r="AL37" s="2"/>
      <c r="AM37" s="2"/>
    </row>
    <row r="38" spans="2:39" x14ac:dyDescent="0.25">
      <c r="B38" s="47"/>
      <c r="C38" s="47"/>
      <c r="D38" s="42" t="s">
        <v>21</v>
      </c>
      <c r="E38" s="43"/>
      <c r="F38" s="43"/>
      <c r="G38" s="43"/>
      <c r="H38" s="43"/>
      <c r="I38" s="43"/>
      <c r="J38" s="44"/>
      <c r="K38" s="11">
        <f>COUNTA(C9:C36)</f>
        <v>27</v>
      </c>
      <c r="L38" s="11">
        <v>100</v>
      </c>
      <c r="M38" s="42" t="s">
        <v>21</v>
      </c>
      <c r="N38" s="43"/>
      <c r="O38" s="43"/>
      <c r="P38" s="43"/>
      <c r="Q38" s="44"/>
      <c r="R38" s="11">
        <f>COUNTA(C9:C36)</f>
        <v>27</v>
      </c>
      <c r="S38" s="11">
        <v>100</v>
      </c>
      <c r="T38" s="42" t="s">
        <v>21</v>
      </c>
      <c r="U38" s="43"/>
      <c r="V38" s="43"/>
      <c r="W38" s="43"/>
      <c r="X38" s="43"/>
      <c r="Y38" s="43"/>
      <c r="Z38" s="44"/>
      <c r="AA38" s="11">
        <f>COUNTA(C9:C36)</f>
        <v>27</v>
      </c>
      <c r="AB38" s="11">
        <v>100</v>
      </c>
      <c r="AC38" s="42" t="s">
        <v>21</v>
      </c>
      <c r="AD38" s="43"/>
      <c r="AE38" s="43"/>
      <c r="AF38" s="43"/>
      <c r="AG38" s="43"/>
      <c r="AH38" s="44"/>
      <c r="AI38" s="11">
        <f>COUNTA(C9:C36)</f>
        <v>27</v>
      </c>
      <c r="AJ38" s="11">
        <v>100</v>
      </c>
      <c r="AK38" s="2"/>
      <c r="AL38" s="2"/>
      <c r="AM38" s="2"/>
    </row>
    <row r="39" spans="2:39" x14ac:dyDescent="0.25">
      <c r="B39" s="47"/>
      <c r="C39" s="47"/>
      <c r="D39" s="42" t="s">
        <v>15</v>
      </c>
      <c r="E39" s="43"/>
      <c r="F39" s="43"/>
      <c r="G39" s="43"/>
      <c r="H39" s="43"/>
      <c r="I39" s="43"/>
      <c r="J39" s="44"/>
      <c r="K39" s="13">
        <f>COUNTIF(L9:L34,"І ур")</f>
        <v>0</v>
      </c>
      <c r="L39" s="3">
        <f>(K39/K38)*100</f>
        <v>0</v>
      </c>
      <c r="M39" s="42" t="s">
        <v>15</v>
      </c>
      <c r="N39" s="43"/>
      <c r="O39" s="43"/>
      <c r="P39" s="43"/>
      <c r="Q39" s="44"/>
      <c r="R39" s="13">
        <f>COUNTIF(S9:S34,"І ур")</f>
        <v>0</v>
      </c>
      <c r="S39" s="3">
        <f>(R39/R38)*100</f>
        <v>0</v>
      </c>
      <c r="T39" s="42" t="s">
        <v>15</v>
      </c>
      <c r="U39" s="43"/>
      <c r="V39" s="43"/>
      <c r="W39" s="43"/>
      <c r="X39" s="43"/>
      <c r="Y39" s="43"/>
      <c r="Z39" s="44"/>
      <c r="AA39" s="13">
        <f>COUNTIF(AB9:AB34,"І ур")</f>
        <v>0</v>
      </c>
      <c r="AB39" s="3">
        <f>(AA39/AA38)*100</f>
        <v>0</v>
      </c>
      <c r="AC39" s="42" t="s">
        <v>15</v>
      </c>
      <c r="AD39" s="43"/>
      <c r="AE39" s="43"/>
      <c r="AF39" s="43"/>
      <c r="AG39" s="43"/>
      <c r="AH39" s="44"/>
      <c r="AI39" s="13">
        <f>COUNTIF(AJ9:AJ34,"І ур")</f>
        <v>0</v>
      </c>
      <c r="AJ39" s="3">
        <f>(AI39/AI38)*100</f>
        <v>0</v>
      </c>
      <c r="AK39" s="2"/>
      <c r="AL39" s="2"/>
      <c r="AM39" s="2"/>
    </row>
    <row r="40" spans="2:39" x14ac:dyDescent="0.25">
      <c r="B40" s="47"/>
      <c r="C40" s="47"/>
      <c r="D40" s="42" t="s">
        <v>16</v>
      </c>
      <c r="E40" s="43"/>
      <c r="F40" s="43"/>
      <c r="G40" s="43"/>
      <c r="H40" s="43"/>
      <c r="I40" s="43"/>
      <c r="J40" s="44"/>
      <c r="K40" s="13">
        <f>COUNTIF(L9:L34,"ІІ ур")</f>
        <v>5</v>
      </c>
      <c r="L40" s="3">
        <f>(K40/K38)*100</f>
        <v>18.518518518518519</v>
      </c>
      <c r="M40" s="42" t="s">
        <v>16</v>
      </c>
      <c r="N40" s="43"/>
      <c r="O40" s="43"/>
      <c r="P40" s="43"/>
      <c r="Q40" s="44"/>
      <c r="R40" s="13">
        <f>COUNTIF(S9:S34,"ІІ ур")</f>
        <v>6</v>
      </c>
      <c r="S40" s="3">
        <f>(R40/R38)*100</f>
        <v>22.222222222222221</v>
      </c>
      <c r="T40" s="42" t="s">
        <v>16</v>
      </c>
      <c r="U40" s="43"/>
      <c r="V40" s="43"/>
      <c r="W40" s="43"/>
      <c r="X40" s="43"/>
      <c r="Y40" s="43"/>
      <c r="Z40" s="44"/>
      <c r="AA40" s="13">
        <f>COUNTIF(AB9:AB34,"ІІ ур")</f>
        <v>3</v>
      </c>
      <c r="AB40" s="3">
        <f>(AA40/AA38)*100</f>
        <v>11.111111111111111</v>
      </c>
      <c r="AC40" s="42" t="s">
        <v>16</v>
      </c>
      <c r="AD40" s="43"/>
      <c r="AE40" s="43"/>
      <c r="AF40" s="43"/>
      <c r="AG40" s="43"/>
      <c r="AH40" s="44"/>
      <c r="AI40" s="13">
        <f>COUNTIF(AJ9:AJ34,"ІІ ур")</f>
        <v>4</v>
      </c>
      <c r="AJ40" s="3">
        <f>(AI40/AI38)*100</f>
        <v>14.814814814814813</v>
      </c>
      <c r="AK40" s="2"/>
      <c r="AL40" s="2"/>
      <c r="AM40" s="2"/>
    </row>
    <row r="41" spans="2:39" x14ac:dyDescent="0.25">
      <c r="B41" s="47"/>
      <c r="C41" s="47"/>
      <c r="D41" s="42" t="s">
        <v>17</v>
      </c>
      <c r="E41" s="43"/>
      <c r="F41" s="43"/>
      <c r="G41" s="43"/>
      <c r="H41" s="43"/>
      <c r="I41" s="43"/>
      <c r="J41" s="44"/>
      <c r="K41" s="13">
        <f>COUNTIF(L9:L34,"ІІІ ур")</f>
        <v>21</v>
      </c>
      <c r="L41" s="3">
        <f>(K41/K38)*100</f>
        <v>77.777777777777786</v>
      </c>
      <c r="M41" s="42" t="s">
        <v>17</v>
      </c>
      <c r="N41" s="43"/>
      <c r="O41" s="43"/>
      <c r="P41" s="43"/>
      <c r="Q41" s="44"/>
      <c r="R41" s="13">
        <f>COUNTIF(S9:S34,"ІІІ ур")</f>
        <v>20</v>
      </c>
      <c r="S41" s="3">
        <f>(R41/R38)*100</f>
        <v>74.074074074074076</v>
      </c>
      <c r="T41" s="42" t="s">
        <v>17</v>
      </c>
      <c r="U41" s="43"/>
      <c r="V41" s="43"/>
      <c r="W41" s="43"/>
      <c r="X41" s="43"/>
      <c r="Y41" s="43"/>
      <c r="Z41" s="44"/>
      <c r="AA41" s="13">
        <f>COUNTIF(AB9:AB34,"ІІІ ур")</f>
        <v>23</v>
      </c>
      <c r="AB41" s="3">
        <f>(AA41/AA38)*100</f>
        <v>85.18518518518519</v>
      </c>
      <c r="AC41" s="42" t="s">
        <v>17</v>
      </c>
      <c r="AD41" s="43"/>
      <c r="AE41" s="43"/>
      <c r="AF41" s="43"/>
      <c r="AG41" s="43"/>
      <c r="AH41" s="44"/>
      <c r="AI41" s="13">
        <f>COUNTIF(AJ9:AJ34,"ІІІ ур")</f>
        <v>22</v>
      </c>
      <c r="AJ41" s="3">
        <f>(AI41/AI38)*100</f>
        <v>81.481481481481481</v>
      </c>
      <c r="AK41" s="2"/>
      <c r="AL41" s="2"/>
      <c r="AM41" s="2"/>
    </row>
    <row r="42" spans="2:39" x14ac:dyDescent="0.25">
      <c r="B42" s="47"/>
      <c r="C42" s="47"/>
      <c r="D42" s="42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4"/>
      <c r="AL42" s="1" t="s">
        <v>23</v>
      </c>
      <c r="AM42" s="12" t="s">
        <v>2</v>
      </c>
    </row>
    <row r="43" spans="2:39" x14ac:dyDescent="0.25">
      <c r="B43" s="47"/>
      <c r="C43" s="47"/>
      <c r="D43" s="49" t="s">
        <v>22</v>
      </c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1"/>
      <c r="AL43" s="11">
        <f>COUNTA(C9:C36)</f>
        <v>27</v>
      </c>
      <c r="AM43" s="11">
        <v>100</v>
      </c>
    </row>
    <row r="44" spans="2:39" x14ac:dyDescent="0.25">
      <c r="B44" s="47"/>
      <c r="C44" s="47"/>
      <c r="D44" s="45" t="s">
        <v>18</v>
      </c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13">
        <f>COUNTIF(AM9:AM36,"І ур")</f>
        <v>0</v>
      </c>
      <c r="AM44" s="3">
        <f>(AL44/AL43)*100</f>
        <v>0</v>
      </c>
    </row>
    <row r="45" spans="2:39" x14ac:dyDescent="0.25">
      <c r="B45" s="47"/>
      <c r="C45" s="47"/>
      <c r="D45" s="45" t="s">
        <v>19</v>
      </c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13">
        <f>COUNTIF(AM9:AM36,"ІІ ур")</f>
        <v>4</v>
      </c>
      <c r="AM45" s="3">
        <f>(AL45/AL43)*100</f>
        <v>14.814814814814813</v>
      </c>
    </row>
    <row r="46" spans="2:39" x14ac:dyDescent="0.25">
      <c r="B46" s="48"/>
      <c r="C46" s="48"/>
      <c r="D46" s="45" t="s">
        <v>20</v>
      </c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13">
        <f>COUNTIF(AM9:AM36,"ІІІ ур")</f>
        <v>23</v>
      </c>
      <c r="AM46" s="3">
        <f>(AL46/AL43)*100</f>
        <v>85.18518518518519</v>
      </c>
    </row>
    <row r="98" spans="10:11" x14ac:dyDescent="0.25">
      <c r="J98">
        <v>1</v>
      </c>
      <c r="K98" t="s">
        <v>3</v>
      </c>
    </row>
    <row r="99" spans="10:11" x14ac:dyDescent="0.25">
      <c r="J99">
        <v>1.6</v>
      </c>
      <c r="K99" t="s">
        <v>4</v>
      </c>
    </row>
    <row r="100" spans="10:11" x14ac:dyDescent="0.25">
      <c r="J100">
        <v>2.6</v>
      </c>
      <c r="K100" t="s">
        <v>5</v>
      </c>
    </row>
  </sheetData>
  <mergeCells count="52">
    <mergeCell ref="A2:AN2"/>
    <mergeCell ref="A3:AN3"/>
    <mergeCell ref="A4:AN4"/>
    <mergeCell ref="B6:AM6"/>
    <mergeCell ref="B7:B8"/>
    <mergeCell ref="C7:C8"/>
    <mergeCell ref="D7:I7"/>
    <mergeCell ref="M7:P7"/>
    <mergeCell ref="T7:Y7"/>
    <mergeCell ref="AC7:AG7"/>
    <mergeCell ref="Z7:Z8"/>
    <mergeCell ref="AK7:AK8"/>
    <mergeCell ref="AL7:AL8"/>
    <mergeCell ref="AM7:AM8"/>
    <mergeCell ref="J7:J8"/>
    <mergeCell ref="K7:K8"/>
    <mergeCell ref="T39:Z39"/>
    <mergeCell ref="AC37:AH37"/>
    <mergeCell ref="M40:Q40"/>
    <mergeCell ref="M41:Q41"/>
    <mergeCell ref="T40:Z40"/>
    <mergeCell ref="T41:Z41"/>
    <mergeCell ref="AB7:AB8"/>
    <mergeCell ref="AH7:AH8"/>
    <mergeCell ref="AI7:AI8"/>
    <mergeCell ref="AJ7:AJ8"/>
    <mergeCell ref="L7:L8"/>
    <mergeCell ref="Q7:Q8"/>
    <mergeCell ref="R7:R8"/>
    <mergeCell ref="S7:S8"/>
    <mergeCell ref="AA7:AA8"/>
    <mergeCell ref="B37:B46"/>
    <mergeCell ref="C37:C46"/>
    <mergeCell ref="D37:J37"/>
    <mergeCell ref="D38:J38"/>
    <mergeCell ref="D39:J39"/>
    <mergeCell ref="D40:J40"/>
    <mergeCell ref="D41:J41"/>
    <mergeCell ref="D43:AK43"/>
    <mergeCell ref="M37:Q37"/>
    <mergeCell ref="M38:Q38"/>
    <mergeCell ref="M39:Q39"/>
    <mergeCell ref="T37:Z37"/>
    <mergeCell ref="T38:Z38"/>
    <mergeCell ref="AC38:AH38"/>
    <mergeCell ref="AC39:AH39"/>
    <mergeCell ref="D42:AK42"/>
    <mergeCell ref="D44:AK44"/>
    <mergeCell ref="D45:AK45"/>
    <mergeCell ref="AC40:AH40"/>
    <mergeCell ref="AC41:AH41"/>
    <mergeCell ref="D46:AK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от 5-ти старт</vt:lpstr>
      <vt:lpstr>от 5-ти промежуток</vt:lpstr>
      <vt:lpstr>от 5-ти итог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2023-02-07T04:37:58Z</dcterms:modified>
</cp:coreProperties>
</file>